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Caliche\Documents\ATENEA\DOCUMENTACION\FINANCIERA\Procedimiento de pagos\"/>
    </mc:Choice>
  </mc:AlternateContent>
  <xr:revisionPtr revIDLastSave="0" documentId="13_ncr:1_{86BD038A-8C43-4E82-8F04-C3CE5B6A6A40}" xr6:coauthVersionLast="47" xr6:coauthVersionMax="47" xr10:uidLastSave="{00000000-0000-0000-0000-000000000000}"/>
  <bookViews>
    <workbookView xWindow="-120" yWindow="-120" windowWidth="20730" windowHeight="11160" xr2:uid="{BA2212D6-4C6B-4D98-89C7-86DF0C00D52A}"/>
  </bookViews>
  <sheets>
    <sheet name="CERTIFICADO" sheetId="1" r:id="rId1"/>
    <sheet name="INSTRUCCIONES" sheetId="3" r:id="rId2"/>
    <sheet name="listas desplegables" sheetId="2" state="hidden" r:id="rId3"/>
  </sheets>
  <definedNames>
    <definedName name="_Int_hKmNw31o" localSheetId="1">INSTRUCCIONES!$A$5</definedName>
    <definedName name="_xlnm.Print_Area" localSheetId="0">CERTIFICADO!$B$2:$K$43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6" i="1" l="1"/>
  <c r="J26" i="1" l="1"/>
  <c r="L95" i="1" l="1"/>
  <c r="L98" i="1" s="1"/>
  <c r="P95" i="1" l="1"/>
  <c r="K98" i="1"/>
  <c r="J98" i="1"/>
  <c r="M98" i="1"/>
  <c r="M100" i="1" s="1"/>
  <c r="M102" i="1" s="1"/>
  <c r="J99" i="1"/>
  <c r="K99" i="1"/>
  <c r="E98" i="1"/>
  <c r="E100" i="1" s="1"/>
  <c r="E102" i="1" s="1"/>
  <c r="M99" i="1"/>
  <c r="F98" i="1"/>
  <c r="I98" i="1"/>
  <c r="L99" i="1"/>
  <c r="H98" i="1"/>
  <c r="G98" i="1"/>
  <c r="J100" i="1" l="1"/>
  <c r="J102" i="1" s="1"/>
  <c r="H100" i="1"/>
  <c r="H102" i="1" s="1"/>
  <c r="K100" i="1"/>
  <c r="K102" i="1" s="1"/>
  <c r="L100" i="1"/>
  <c r="L102" i="1" s="1"/>
  <c r="F100" i="1"/>
  <c r="F102" i="1" s="1"/>
  <c r="I100" i="1"/>
  <c r="I102" i="1" s="1"/>
  <c r="G100" i="1"/>
  <c r="G102" i="1" s="1"/>
  <c r="I104" i="1" l="1"/>
  <c r="B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tc={DAD97C5C-D5C0-4635-9344-60E6C8603F67}</author>
    <author>tc={91649ADF-0EB9-4FCB-AA9E-878CF135B5ED}</author>
    <author>tc={F97C23A5-4560-4B5B-89D1-12A61D1C0821}</author>
    <author>tc={B566EF52-39CC-411B-9F9C-9D506312D081}</author>
    <author>tc={CFDB7C14-5910-41E6-8193-CAD9E7E2F177}</author>
    <author>tc={801EB9CB-BE98-44FF-8CC6-2B71ACA72529}</author>
    <author>tc={B7CB6021-2C64-47BE-A41F-FF2B9BC70860}</author>
    <author>tc={4598139A-2F1D-462B-B9CB-ADE85BB392BD}</author>
    <author>tc={C83DE943-C183-4581-8E38-C6C3CA22E004}</author>
    <author>tc={25E76E5A-FA4E-4E50-8350-6B2435466660}</author>
    <author>tc={D5EB6DCB-A685-4361-9A2C-21F34B50742F}</author>
    <author>tc={319ABB01-6B22-4F51-9430-01D2D53D52AB}</author>
    <author>tc={3B11BA47-6EA0-4DCD-A2E5-5BF3984707B1}</author>
    <author>tc={C50CC9F8-4576-45DB-82EE-3AFD6D07DB8D}</author>
    <author>tc={896BA9A1-6B1E-4BC1-84C4-C9DBD9448C4E}</author>
    <author>tc={AB026AF7-0BE2-44E8-8825-37DD490E0896}</author>
    <author>tc={45E6F225-B5C1-4D9C-A29D-F350618B6F52}</author>
    <author>tc={7646F3A0-2592-40F9-AAAD-3A913690376A}</author>
    <author>tc={B4FF74ED-E037-420A-BDDC-5743420374E3}</author>
    <author>tc={57F1A843-6C38-4802-8E58-354A7528188C}</author>
    <author>tc={828037F1-DAB5-4B73-9A6A-0341EA5D4432}</author>
    <author>tc={43172BFB-AFC6-461C-8325-42D91A6889F3}</author>
    <author>tc={CF126663-5A99-432F-AE04-F3B238E3B808}</author>
    <author>tc={31785CC7-90D9-4C1A-8917-900E08B042B9}</author>
  </authors>
  <commentList>
    <comment ref="B12" authorId="0" shapeId="0" xr:uid="{DAD97C5C-D5C0-4635-9344-60E6C8603F67}">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Despliegue la lista de opciones y escoja la correspondiente a su tipo de Identificación:
CC : Cedula De Ciudadanía
NIT: Número de Identificación Tributaria
CE: Cedula de extranjería
PPT: Permiso por Protección Temporal
PEP: personas expuestas políticamente</t>
        </r>
      </text>
    </comment>
    <comment ref="C12" authorId="1" shapeId="0" xr:uid="{91649ADF-0EB9-4FCB-AA9E-878CF135B5ED}">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Numero identificación del tercero persona Natural o Nombre de persona Jurídica</t>
        </r>
      </text>
    </comment>
    <comment ref="D12" authorId="2" shapeId="0" xr:uid="{F97C23A5-4560-4B5B-89D1-12A61D1C0821}">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Nombre persona Natural o Nombre de persona Jurídica.</t>
        </r>
      </text>
    </comment>
    <comment ref="E12" authorId="3" shapeId="0" xr:uid="{B566EF52-39CC-411B-9F9C-9D506312D081}">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Entidad bancaria donde tiene registrada su cuenta para el abono de sus Honorarios. </t>
        </r>
      </text>
    </comment>
    <comment ref="F12" authorId="4" shapeId="0" xr:uid="{CFDB7C14-5910-41E6-8193-CAD9E7E2F177}">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Cuenta de Ahorros o cuenta corriente, despliegue la lista de opciones y escoja la que corresponda a su tipo de cuenta.</t>
        </r>
      </text>
    </comment>
    <comment ref="G12" authorId="5" shapeId="0" xr:uid="{801EB9CB-BE98-44FF-8CC6-2B71ACA72529}">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 diligenciar el número de cuenta según el certificado bancario anexado en sus documentos de cobro para el depósito de sus honorarios</t>
        </r>
      </text>
    </comment>
    <comment ref="H12" authorId="6" shapeId="0" xr:uid="{B7CB6021-2C64-47BE-A41F-FF2B9BC7086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Número del contrato como aparece en el proceso de contratación: Ejemplo ATENEA-000-2024</t>
        </r>
      </text>
    </comment>
    <comment ref="I12" authorId="7" shapeId="0" xr:uid="{4598139A-2F1D-462B-B9CB-ADE85BB392BD}">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refiere a la fecha de suscripción del documento correspondiente al acta de inicio del contrato.</t>
        </r>
      </text>
    </comment>
    <comment ref="J12" authorId="8" shapeId="0" xr:uid="{C83DE943-C183-4581-8E38-C6C3CA22E004}">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Solamente se deberá marcar X si su contrato presenta alguna ADICION, de lo contrario este espacio no se debe marcar</t>
        </r>
      </text>
    </comment>
    <comment ref="K12" authorId="9" shapeId="0" xr:uid="{25E76E5A-FA4E-4E50-8350-6B243546666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Solamente se deberá marcar X si su contrato presenta PRORROGA, de lo contrario este espacio no se debe marcar.</t>
        </r>
      </text>
    </comment>
    <comment ref="B16" authorId="10" shapeId="0" xr:uid="{D5EB6DCB-A685-4361-9A2C-21F34B50742F}">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 la fuente de los recursos asignados a través del Registro Presupuestal.
Marcar según su soporte de CRP (CERTIFICADO DE REGISTRO PRESUPUESTAL) expedido por el área Financiera:</t>
        </r>
      </text>
    </comment>
    <comment ref="C16" authorId="11" shapeId="0" xr:uid="{319ABB01-6B22-4F51-9430-01D2D53D52AB}">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 el número correspondiente al Certificado de Disponibilidad Presupuestal asignado al contrato. Número que se encuentra en el Certificado de Registro Presupuestal. </t>
        </r>
      </text>
    </comment>
    <comment ref="D16" authorId="12" shapeId="0" xr:uid="{3B11BA47-6EA0-4DCD-A2E5-5BF3984707B1}">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Hace referencia al valor correspondiente al Registro Presupuestal asignado para la ejecución del contrato. Asignado por la Dirección Financiera.</t>
        </r>
      </text>
    </comment>
    <comment ref="E16" authorId="13" shapeId="0" xr:uid="{C50CC9F8-4576-45DB-82EE-3AFD6D07DB8D}">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el numero interno originado por el sistema BOGDATA para identificar los CRPs (CERTIFICADO DE REGISTRO PRESUPUESTAL) Numero que se ubica en este documento iniciando por 5000XXXXXX O 6000XXXXXX</t>
        </r>
      </text>
    </comment>
    <comment ref="F16" authorId="14" shapeId="0" xr:uid="{896BA9A1-6B1E-4BC1-84C4-C9DBD9448C4E}">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Fecha de aprobación del CRP</t>
        </r>
      </text>
    </comment>
    <comment ref="G16" authorId="15" shapeId="0" xr:uid="{AB026AF7-0BE2-44E8-8825-37DD490E0896}">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al número que aparece en el CRP campo de CONCEPTO DEL GASTO</t>
        </r>
      </text>
    </comment>
    <comment ref="H16" authorId="16" shapeId="0" xr:uid="{45E6F225-B5C1-4D9C-A29D-F350618B6F52}">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al número que aparece en el CRP campo de RUBRO</t>
        </r>
      </text>
    </comment>
    <comment ref="I16" authorId="17" shapeId="0" xr:uid="{7646F3A0-2592-40F9-AAAD-3A913690376A}">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Deberá indicar el número del depósito a afectar que aparece en el registro presupuestal.</t>
        </r>
      </text>
    </comment>
    <comment ref="J16" authorId="18" shapeId="0" xr:uid="{B4FF74ED-E037-420A-BDDC-5743420374E3}">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Registrar el valor a afectar por rubro</t>
        </r>
      </text>
    </comment>
    <comment ref="B24" authorId="19" shapeId="0" xr:uid="{57F1A843-6C38-4802-8E58-354A7528188C}">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Colocar el numero de la cuenta de cobro</t>
        </r>
      </text>
    </comment>
    <comment ref="D24" authorId="20" shapeId="0" xr:uid="{828037F1-DAB5-4B73-9A6A-0341EA5D4432}">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Periodo de cobro</t>
        </r>
      </text>
    </comment>
    <comment ref="J24" authorId="21" shapeId="0" xr:uid="{43172BFB-AFC6-461C-8325-42D91A6889F3}">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de la factura</t>
        </r>
      </text>
    </comment>
    <comment ref="J26" authorId="22" shapeId="0" xr:uid="{CF126663-5A99-432F-AE04-F3B238E3B808}">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total de facturas</t>
        </r>
      </text>
    </comment>
    <comment ref="B27" authorId="23" shapeId="0" xr:uid="{31785CC7-90D9-4C1A-8917-900E08B042B9}">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importante revisar que el valor total de facturas y valor total de la afectación total de la factura sean iguales</t>
        </r>
      </text>
    </comment>
  </commentList>
</comments>
</file>

<file path=xl/sharedStrings.xml><?xml version="1.0" encoding="utf-8"?>
<sst xmlns="http://schemas.openxmlformats.org/spreadsheetml/2006/main" count="795" uniqueCount="408">
  <si>
    <t>CERTIFICADO</t>
  </si>
  <si>
    <t>El suscrito interventor o supervisor del contrato indicado a continuación CERTIFICA que:</t>
  </si>
  <si>
    <t xml:space="preserve">El contratista cumplió a satisfacción con las obligaciones establecidas en el contrato.  Además, el contrato, orden de compra o servicio, cuenta con la respectiva apropiación presupuestal  con cargo al rubro indicado, según los certificados expedidos por el responsable del presupuesto. El contratista para la ejecución del contrato acreditó en forma mensual el pago de aportes parafiscales o aportes de seguridad social, y cuenta con pólizas aprobadas (si aplica) y acta de inicio. </t>
  </si>
  <si>
    <t>INFORMACIÓN DEL CONTRATISTA</t>
  </si>
  <si>
    <t>TIPO IDENTIFICACION</t>
  </si>
  <si>
    <t>IDENTIFICACIÓN</t>
  </si>
  <si>
    <t>NOMBRES Y APELLIDOS</t>
  </si>
  <si>
    <t>BANCO</t>
  </si>
  <si>
    <t>TIPO DE CUENTA</t>
  </si>
  <si>
    <t>NÚMERO DE CUENTA</t>
  </si>
  <si>
    <t xml:space="preserve">CONTRATO </t>
  </si>
  <si>
    <t>FECHA ACTA INICIO</t>
  </si>
  <si>
    <t>ADICION (marque X)</t>
  </si>
  <si>
    <t>PRORROGA (marque X)</t>
  </si>
  <si>
    <t>OBJETO CONTRATO:</t>
  </si>
  <si>
    <t>INFORMACIÓN PRESUPUESTAL</t>
  </si>
  <si>
    <t>FUENTE DE RECURSOS</t>
  </si>
  <si>
    <t>CDP</t>
  </si>
  <si>
    <t>CRP</t>
  </si>
  <si>
    <t>CRP INTERNO-BOGDATA</t>
  </si>
  <si>
    <t>FECHA CRP</t>
  </si>
  <si>
    <t>CODIGO CONCEPTO GASTO</t>
  </si>
  <si>
    <t>RUBRO PRESUPUESTAL</t>
  </si>
  <si>
    <t>DEPOSITO 
(Aplica para FONDO CUENTA)</t>
  </si>
  <si>
    <t>En consecuencia se autoriza pagar la(s) factura(s) o cuenta(s) de cobro relacionadas, cuyo valor se ajusta a las cantidades y precios acordados en el respectivo contrato, orden de compra o de servicio</t>
  </si>
  <si>
    <t>FACTURAS O CUENTAS DE COBRO AUTORIZADAS</t>
  </si>
  <si>
    <t>No. FACTURA O CUENTA DE COBRO</t>
  </si>
  <si>
    <t>FECHA PERIODO DE FACTURA O CUENTA DE COBRO</t>
  </si>
  <si>
    <t>VALOR FACTURADO</t>
  </si>
  <si>
    <t>VALOR TOTAL:</t>
  </si>
  <si>
    <t>NOTAS ADICIONALES________________________________________</t>
  </si>
  <si>
    <t>FECHA EXPEDICIÓN:</t>
  </si>
  <si>
    <t>NOMBRE DEL INTERVENTOR Y/O SUPERVISOR:</t>
  </si>
  <si>
    <t>CARGO DEL INTERVENTOR Y/O SUPERVISOR:</t>
  </si>
  <si>
    <t>FIRMA SUPERVISOR:</t>
  </si>
  <si>
    <t>Unidades y Decenas</t>
  </si>
  <si>
    <t>Texto</t>
  </si>
  <si>
    <t xml:space="preserve"> Mil</t>
  </si>
  <si>
    <t>00</t>
  </si>
  <si>
    <t xml:space="preserve"> </t>
  </si>
  <si>
    <t xml:space="preserve"> Millones</t>
  </si>
  <si>
    <t>01</t>
  </si>
  <si>
    <t>Un</t>
  </si>
  <si>
    <t xml:space="preserve"> Billones</t>
  </si>
  <si>
    <t>02</t>
  </si>
  <si>
    <t>Dos</t>
  </si>
  <si>
    <t>03</t>
  </si>
  <si>
    <t>Tres</t>
  </si>
  <si>
    <t>04</t>
  </si>
  <si>
    <t>Cuatro</t>
  </si>
  <si>
    <t>Pesos Moneda Legal Colombiana</t>
  </si>
  <si>
    <t>05</t>
  </si>
  <si>
    <t>Cinco</t>
  </si>
  <si>
    <t>06</t>
  </si>
  <si>
    <t>Seis</t>
  </si>
  <si>
    <t>07</t>
  </si>
  <si>
    <t>Siete</t>
  </si>
  <si>
    <t>08</t>
  </si>
  <si>
    <t>Ocho</t>
  </si>
  <si>
    <t>09</t>
  </si>
  <si>
    <t>Nueve</t>
  </si>
  <si>
    <t>10</t>
  </si>
  <si>
    <t>Diez</t>
  </si>
  <si>
    <t>11</t>
  </si>
  <si>
    <t>Once</t>
  </si>
  <si>
    <t>12</t>
  </si>
  <si>
    <t>Doce</t>
  </si>
  <si>
    <t>13</t>
  </si>
  <si>
    <t>Trece</t>
  </si>
  <si>
    <t>14</t>
  </si>
  <si>
    <t>Catorce</t>
  </si>
  <si>
    <t>15</t>
  </si>
  <si>
    <t>Quince</t>
  </si>
  <si>
    <t>16</t>
  </si>
  <si>
    <t>Dieciseis</t>
  </si>
  <si>
    <t>17</t>
  </si>
  <si>
    <t>Diecisiete</t>
  </si>
  <si>
    <t>18</t>
  </si>
  <si>
    <t>Dieciocho</t>
  </si>
  <si>
    <t>19</t>
  </si>
  <si>
    <t>Diecinueve</t>
  </si>
  <si>
    <t>20</t>
  </si>
  <si>
    <t>Veinte</t>
  </si>
  <si>
    <t>21</t>
  </si>
  <si>
    <t>Veintiun</t>
  </si>
  <si>
    <t>22</t>
  </si>
  <si>
    <t>Veintidos</t>
  </si>
  <si>
    <t>23</t>
  </si>
  <si>
    <t>Veintitres</t>
  </si>
  <si>
    <t>24</t>
  </si>
  <si>
    <t>Veinticuatro</t>
  </si>
  <si>
    <t>25</t>
  </si>
  <si>
    <t>Veinticinco</t>
  </si>
  <si>
    <t>26</t>
  </si>
  <si>
    <t>Veintiseis</t>
  </si>
  <si>
    <t>27</t>
  </si>
  <si>
    <t>Veintisiete</t>
  </si>
  <si>
    <t>28</t>
  </si>
  <si>
    <t>Veintiocho</t>
  </si>
  <si>
    <t>29</t>
  </si>
  <si>
    <t>Veintinueve</t>
  </si>
  <si>
    <t>30</t>
  </si>
  <si>
    <t>Treinta</t>
  </si>
  <si>
    <t>31</t>
  </si>
  <si>
    <t>Treinta y Un</t>
  </si>
  <si>
    <t>32</t>
  </si>
  <si>
    <t>Treinta y Dos</t>
  </si>
  <si>
    <t>33</t>
  </si>
  <si>
    <t>Treinta y Tres</t>
  </si>
  <si>
    <t>34</t>
  </si>
  <si>
    <t>Treinta y Cuatro</t>
  </si>
  <si>
    <t>35</t>
  </si>
  <si>
    <t>Treinta y Cinco</t>
  </si>
  <si>
    <t>36</t>
  </si>
  <si>
    <t>Treinta y Seis</t>
  </si>
  <si>
    <t>37</t>
  </si>
  <si>
    <t>Treinta y Siete</t>
  </si>
  <si>
    <t>38</t>
  </si>
  <si>
    <t>Treinta y Ocho</t>
  </si>
  <si>
    <t>39</t>
  </si>
  <si>
    <t>Treinta y Nueve</t>
  </si>
  <si>
    <t>40</t>
  </si>
  <si>
    <t>Cuarenta</t>
  </si>
  <si>
    <t>41</t>
  </si>
  <si>
    <t>Cuarenta y Un</t>
  </si>
  <si>
    <t>42</t>
  </si>
  <si>
    <t>Cuarenta y Dos</t>
  </si>
  <si>
    <t>43</t>
  </si>
  <si>
    <t>Cuarenta y Tres</t>
  </si>
  <si>
    <t>44</t>
  </si>
  <si>
    <t>Cuarenta y Cuatro</t>
  </si>
  <si>
    <t>45</t>
  </si>
  <si>
    <t>Cuarenta y Cinco</t>
  </si>
  <si>
    <t>46</t>
  </si>
  <si>
    <t>Cuarenta y Seis</t>
  </si>
  <si>
    <t>47</t>
  </si>
  <si>
    <t>Cuarenta y Siete</t>
  </si>
  <si>
    <t>48</t>
  </si>
  <si>
    <t>Cuarenta y Ocho</t>
  </si>
  <si>
    <t>49</t>
  </si>
  <si>
    <t>Cuarenta y Nueve</t>
  </si>
  <si>
    <t>50</t>
  </si>
  <si>
    <t>Cincuenta</t>
  </si>
  <si>
    <t>51</t>
  </si>
  <si>
    <t>Cincuenta y Un</t>
  </si>
  <si>
    <t>52</t>
  </si>
  <si>
    <t>Cincuenta y Dos</t>
  </si>
  <si>
    <t>53</t>
  </si>
  <si>
    <t>Cincuenta y Tres</t>
  </si>
  <si>
    <t>54</t>
  </si>
  <si>
    <t>Cincuenta y Cuatro</t>
  </si>
  <si>
    <t>55</t>
  </si>
  <si>
    <t>Cincuenta y Cinco</t>
  </si>
  <si>
    <t>56</t>
  </si>
  <si>
    <t>Cincuenta y Seis</t>
  </si>
  <si>
    <t>57</t>
  </si>
  <si>
    <t>Cincuenta y Siete</t>
  </si>
  <si>
    <t>58</t>
  </si>
  <si>
    <t>Cincuenta y Ocho</t>
  </si>
  <si>
    <t>59</t>
  </si>
  <si>
    <t>Cincuenta y Nueve</t>
  </si>
  <si>
    <t>60</t>
  </si>
  <si>
    <t>Sesenta</t>
  </si>
  <si>
    <t>61</t>
  </si>
  <si>
    <t>Sesenta y Un</t>
  </si>
  <si>
    <t>62</t>
  </si>
  <si>
    <t>Sesenta y Dos</t>
  </si>
  <si>
    <t>63</t>
  </si>
  <si>
    <t>Sesenta y Tres</t>
  </si>
  <si>
    <t>64</t>
  </si>
  <si>
    <t>Sesenta y Cuatro</t>
  </si>
  <si>
    <t>65</t>
  </si>
  <si>
    <t>Sesenta y Cinco</t>
  </si>
  <si>
    <t>66</t>
  </si>
  <si>
    <t>Sesenta y Seis</t>
  </si>
  <si>
    <t>67</t>
  </si>
  <si>
    <t>Sesenta y Siete</t>
  </si>
  <si>
    <t>68</t>
  </si>
  <si>
    <t>Sesenta y Ocho</t>
  </si>
  <si>
    <t>69</t>
  </si>
  <si>
    <t>Sesenta y Nueve</t>
  </si>
  <si>
    <t>70</t>
  </si>
  <si>
    <t>Setenta</t>
  </si>
  <si>
    <t>71</t>
  </si>
  <si>
    <t>Setenta y Un</t>
  </si>
  <si>
    <t>72</t>
  </si>
  <si>
    <t>Setenta y Dos</t>
  </si>
  <si>
    <t>73</t>
  </si>
  <si>
    <t>Setenta y Tres</t>
  </si>
  <si>
    <t>74</t>
  </si>
  <si>
    <t>Setenta y Cuatro</t>
  </si>
  <si>
    <t>75</t>
  </si>
  <si>
    <t>Setenta y Cinco</t>
  </si>
  <si>
    <t>76</t>
  </si>
  <si>
    <t>Setenta y Seis</t>
  </si>
  <si>
    <t>77</t>
  </si>
  <si>
    <t>Setenta y Siete</t>
  </si>
  <si>
    <t>78</t>
  </si>
  <si>
    <t>Setenta y Ocho</t>
  </si>
  <si>
    <t>79</t>
  </si>
  <si>
    <t>Setenta y Nueve</t>
  </si>
  <si>
    <t>80</t>
  </si>
  <si>
    <t>Ochenta</t>
  </si>
  <si>
    <t>81</t>
  </si>
  <si>
    <t>Ochenta y Un</t>
  </si>
  <si>
    <t>82</t>
  </si>
  <si>
    <t>Ochenta y Dos</t>
  </si>
  <si>
    <t>83</t>
  </si>
  <si>
    <t>Ochenta y Tres</t>
  </si>
  <si>
    <t>84</t>
  </si>
  <si>
    <t>Ochenta y Cuatro</t>
  </si>
  <si>
    <t>85</t>
  </si>
  <si>
    <t>Ochenta y Cinco</t>
  </si>
  <si>
    <t>86</t>
  </si>
  <si>
    <t>Ochenta y Seis</t>
  </si>
  <si>
    <t>87</t>
  </si>
  <si>
    <t>Ochenta y Siete</t>
  </si>
  <si>
    <t>88</t>
  </si>
  <si>
    <t>Ochenta Y Ocho</t>
  </si>
  <si>
    <t>89</t>
  </si>
  <si>
    <t>Ochenta y Nueve</t>
  </si>
  <si>
    <t>90</t>
  </si>
  <si>
    <t>Noventa</t>
  </si>
  <si>
    <t>91</t>
  </si>
  <si>
    <t>Noventa y Un</t>
  </si>
  <si>
    <t>92</t>
  </si>
  <si>
    <t>Noventa y Dos</t>
  </si>
  <si>
    <t>93</t>
  </si>
  <si>
    <t>Noventa y Tres</t>
  </si>
  <si>
    <t>94</t>
  </si>
  <si>
    <t>Noventa y Cuatro</t>
  </si>
  <si>
    <t>95</t>
  </si>
  <si>
    <t>Noventa y Cinco</t>
  </si>
  <si>
    <t>96</t>
  </si>
  <si>
    <t>Noventa y Seis</t>
  </si>
  <si>
    <t>97</t>
  </si>
  <si>
    <t>Noventa y Siete</t>
  </si>
  <si>
    <t>98</t>
  </si>
  <si>
    <t>Noventa y Ocho</t>
  </si>
  <si>
    <t>99</t>
  </si>
  <si>
    <t>Noventa y Nueve</t>
  </si>
  <si>
    <t>100</t>
  </si>
  <si>
    <t>Cien</t>
  </si>
  <si>
    <t>Centenas</t>
  </si>
  <si>
    <t>0</t>
  </si>
  <si>
    <t>1</t>
  </si>
  <si>
    <t>Ciento</t>
  </si>
  <si>
    <t>2</t>
  </si>
  <si>
    <t>Doscientos</t>
  </si>
  <si>
    <t>3</t>
  </si>
  <si>
    <t>Trescientos</t>
  </si>
  <si>
    <t>4</t>
  </si>
  <si>
    <t>Cuatrocientos</t>
  </si>
  <si>
    <t>5</t>
  </si>
  <si>
    <t>Quinientos</t>
  </si>
  <si>
    <t>6</t>
  </si>
  <si>
    <t>Seiscientos</t>
  </si>
  <si>
    <t>7</t>
  </si>
  <si>
    <t>Setecientos</t>
  </si>
  <si>
    <t>8</t>
  </si>
  <si>
    <t>Ochocientos</t>
  </si>
  <si>
    <t>9</t>
  </si>
  <si>
    <t>Novecientos</t>
  </si>
  <si>
    <t>Un mil</t>
  </si>
  <si>
    <t>Dos mil</t>
  </si>
  <si>
    <t>Tres mil</t>
  </si>
  <si>
    <t>Cuatro mil</t>
  </si>
  <si>
    <t>Cinco mil</t>
  </si>
  <si>
    <t>Seis mil</t>
  </si>
  <si>
    <t>Siete mil</t>
  </si>
  <si>
    <t>Ocho mil</t>
  </si>
  <si>
    <t>Nueve mil</t>
  </si>
  <si>
    <t>Un Millón</t>
  </si>
  <si>
    <t>Dos Millones</t>
  </si>
  <si>
    <t>Tres Millones</t>
  </si>
  <si>
    <t>Cuatro Millones</t>
  </si>
  <si>
    <t>Cinco Millones</t>
  </si>
  <si>
    <t>Seis Millones</t>
  </si>
  <si>
    <t>Siete Millones</t>
  </si>
  <si>
    <t>Ocho Millones</t>
  </si>
  <si>
    <t>Nueve Millones</t>
  </si>
  <si>
    <t>Cien mil</t>
  </si>
  <si>
    <t>Doscientos mil</t>
  </si>
  <si>
    <t>Trescientos mil</t>
  </si>
  <si>
    <t>Cuatrocientos mil</t>
  </si>
  <si>
    <t>Quinientos mil</t>
  </si>
  <si>
    <t>Seiscientos mil</t>
  </si>
  <si>
    <t>Setecientos mil</t>
  </si>
  <si>
    <t>Ochocientos mil</t>
  </si>
  <si>
    <t>Novecientos mil</t>
  </si>
  <si>
    <t>Un Billón</t>
  </si>
  <si>
    <t>Dos Billones</t>
  </si>
  <si>
    <t>Tres Billones</t>
  </si>
  <si>
    <t>Cuatro Billones</t>
  </si>
  <si>
    <t>Cinco Billones</t>
  </si>
  <si>
    <t>Seis Billones</t>
  </si>
  <si>
    <t>Siete Billones</t>
  </si>
  <si>
    <t>Ocho Billones</t>
  </si>
  <si>
    <t>Nueve Billones</t>
  </si>
  <si>
    <t>x</t>
  </si>
  <si>
    <t/>
  </si>
  <si>
    <t xml:space="preserve">          Pesos Moneda Legal Colombiana</t>
  </si>
  <si>
    <t>BANCOS</t>
  </si>
  <si>
    <t>TIPO CUENTA</t>
  </si>
  <si>
    <t>FUENTE RECURSOS</t>
  </si>
  <si>
    <t>CC</t>
  </si>
  <si>
    <t>BANCOLOMBIA</t>
  </si>
  <si>
    <t>AHORROS</t>
  </si>
  <si>
    <t>ATENEA</t>
  </si>
  <si>
    <t>NIT</t>
  </si>
  <si>
    <t>BANCO DAVIVIENDA</t>
  </si>
  <si>
    <t>CORRIENTE</t>
  </si>
  <si>
    <t>FONDO CUENTA</t>
  </si>
  <si>
    <t>CE</t>
  </si>
  <si>
    <t>BANCO AV VILLAS</t>
  </si>
  <si>
    <t>PPT</t>
  </si>
  <si>
    <t>COLPATRIA</t>
  </si>
  <si>
    <t>PEP</t>
  </si>
  <si>
    <t>CAJA SOCIAL</t>
  </si>
  <si>
    <t>NEQUI</t>
  </si>
  <si>
    <t>BANCO FALABELLA</t>
  </si>
  <si>
    <t xml:space="preserve">BANCO ITAÚ </t>
  </si>
  <si>
    <t>BANCO DE LA REPÚBLICA</t>
  </si>
  <si>
    <t>BANCO DE BOGOTÁ</t>
  </si>
  <si>
    <t>BBVA COLOMBIA</t>
  </si>
  <si>
    <t>BANCO DE OCCIDENTE</t>
  </si>
  <si>
    <t xml:space="preserve">BANCO AGRARIO </t>
  </si>
  <si>
    <t>BANCO CREDIFINANCIERA</t>
  </si>
  <si>
    <t>BANCOOMEVA</t>
  </si>
  <si>
    <t>BANCO SANTANDER</t>
  </si>
  <si>
    <t>BANCO COOPERATIVO COOPCENTRAL</t>
  </si>
  <si>
    <t xml:space="preserve">BANCO COMPARTIR </t>
  </si>
  <si>
    <t>BANCO SERFINANZA</t>
  </si>
  <si>
    <t>CITIBANK COLOMBIA</t>
  </si>
  <si>
    <t>GNB SUDAMERIS</t>
  </si>
  <si>
    <t>BANCO POPULAR</t>
  </si>
  <si>
    <t>BANCO W S.A.</t>
  </si>
  <si>
    <t>BANCAMIA</t>
  </si>
  <si>
    <t>BANCO FINANDINA</t>
  </si>
  <si>
    <t>INSTRUCTIVO PARA EL DILIGENCIAMIENTO – FORMATO CERTIFICACION DE CUMPLIMIENTO</t>
  </si>
  <si>
    <t xml:space="preserve">A continuación, se presentan algunas características generales y recomendaciones para diligenciar correctamente el Formato de Certificado de Cumplimiento solicitado para la presentación de los Informes mensuales a cargo de los contratistas por prestación de Servicios </t>
  </si>
  <si>
    <t xml:space="preserve">El formato debe ser diligenciado en su totalidad de manera correcta y debe estar firmado por el Supervisor del Contrato, de lo contrario perderá validez y será Devuelto. </t>
  </si>
  <si>
    <r>
      <t>1.</t>
    </r>
    <r>
      <rPr>
        <b/>
        <sz val="7"/>
        <color theme="1"/>
        <rFont val="Times New Roman"/>
        <family val="1"/>
      </rPr>
      <t xml:space="preserve">    </t>
    </r>
    <r>
      <rPr>
        <b/>
        <sz val="11"/>
        <color theme="1"/>
        <rFont val="Arial"/>
        <family val="2"/>
      </rPr>
      <t>INFORMACION DEL CONTRATISTA (UTILICE MAYUSCULAS PARA DILIGENCIAR EL FORMATO)</t>
    </r>
  </si>
  <si>
    <t>TIPO IDENTIFICACION:</t>
  </si>
  <si>
    <t>Despliegue la lista de opciones y escoja la correspondiente a su tipo de Identificación:</t>
  </si>
  <si>
    <t>CC : Cedula De Ciudadanía</t>
  </si>
  <si>
    <t>NIT: Número de Identificación Tributaria</t>
  </si>
  <si>
    <t>CE: Cedula de extranjería</t>
  </si>
  <si>
    <t>PPT: Permiso por Protección Temporal</t>
  </si>
  <si>
    <r>
      <t>PEP:</t>
    </r>
    <r>
      <rPr>
        <sz val="15"/>
        <color rgb="FF040C28"/>
        <rFont val="Arial"/>
        <family val="2"/>
      </rPr>
      <t xml:space="preserve"> </t>
    </r>
    <r>
      <rPr>
        <sz val="11"/>
        <color theme="1"/>
        <rFont val="Arial"/>
        <family val="2"/>
      </rPr>
      <t>personas expuestas políticamente</t>
    </r>
  </si>
  <si>
    <t>IDENTIFICACIÓN:</t>
  </si>
  <si>
    <t>Numero identificación del tercero persona Natural o Nombre de persona Jurídica</t>
  </si>
  <si>
    <t>Nombre persona Natural o Nombre de persona Jurídica.</t>
  </si>
  <si>
    <r>
      <t>BANCO:</t>
    </r>
    <r>
      <rPr>
        <sz val="11"/>
        <color theme="1"/>
        <rFont val="Arial"/>
        <family val="2"/>
      </rPr>
      <t xml:space="preserve"> Entidad bancaria donde tiene registrada su cuenta para el abono de sus         </t>
    </r>
  </si>
  <si>
    <t xml:space="preserve">Honorarios. </t>
  </si>
  <si>
    <r>
      <t>TIPO DE CUENTA</t>
    </r>
    <r>
      <rPr>
        <sz val="11"/>
        <color theme="1"/>
        <rFont val="Arial"/>
        <family val="2"/>
      </rPr>
      <t xml:space="preserve">: </t>
    </r>
  </si>
  <si>
    <t>Cuenta de Ahorros o cuenta corriente, despliegue la lista de opciones y escoja la que corresponda a su tipo de cuenta.</t>
  </si>
  <si>
    <t xml:space="preserve">  </t>
  </si>
  <si>
    <t xml:space="preserve">Se debe diligenciar el número de cuenta según el certificado bancario anexado en sus documentos de cobro para el depósito de sus honorarios. </t>
  </si>
  <si>
    <t>CONTRATO</t>
  </si>
  <si>
    <t xml:space="preserve">       Número del contrato como aparece en el proceso de contratación: Ejemplo ATENEA-000-2024</t>
  </si>
  <si>
    <t xml:space="preserve">FECHA ACTA INICIO </t>
  </si>
  <si>
    <t>Se refiere a la fecha de suscripción del documento correspondiente al acta de inicio del contrato.</t>
  </si>
  <si>
    <t>Solamente se deberá marcar X si su contrato presenta alguna ADICION, de lo contrario este espacio no se debe marcar.</t>
  </si>
  <si>
    <t>Solamente se deberá marcar X si su contrato presenta PROROGA, de lo contrario este espacio no se debe marcar.</t>
  </si>
  <si>
    <t>Descripción del objeto contractual.</t>
  </si>
  <si>
    <r>
      <t>2.</t>
    </r>
    <r>
      <rPr>
        <b/>
        <sz val="7"/>
        <color theme="1"/>
        <rFont val="Times New Roman"/>
        <family val="1"/>
      </rPr>
      <t xml:space="preserve">    </t>
    </r>
    <r>
      <rPr>
        <b/>
        <u/>
        <sz val="11"/>
        <color theme="1"/>
        <rFont val="Arial"/>
        <family val="2"/>
      </rPr>
      <t>INFORMACION PRESUPUESTAL</t>
    </r>
  </si>
  <si>
    <r>
      <t xml:space="preserve">FUENTE DE RECURSOS: </t>
    </r>
    <r>
      <rPr>
        <sz val="11"/>
        <color theme="1"/>
        <rFont val="Aptos"/>
        <family val="2"/>
      </rPr>
      <t>Indica la fuente de los recursos asignados a través del Registro Presupuestal.</t>
    </r>
  </si>
  <si>
    <t>Marcar según su soporte de CRP (CERTIFICADO DE REGISTRO PRESUPUESTAL) expedido por el área Financiera:</t>
  </si>
  <si>
    <r>
      <t xml:space="preserve">ATENEA: </t>
    </r>
    <r>
      <rPr>
        <sz val="11"/>
        <color theme="1"/>
        <rFont val="Aptos"/>
        <family val="2"/>
      </rPr>
      <t xml:space="preserve"> </t>
    </r>
    <r>
      <rPr>
        <sz val="11"/>
        <color theme="1"/>
        <rFont val="Arial"/>
        <family val="2"/>
      </rPr>
      <t xml:space="preserve">Son los recursos que se expiden por el área Financiera bajo el documento CRP identificado con un numero secuencial que utiliza BOGDATA </t>
    </r>
    <r>
      <rPr>
        <b/>
        <u/>
        <sz val="11"/>
        <color theme="1"/>
        <rFont val="Arial"/>
        <family val="2"/>
      </rPr>
      <t xml:space="preserve">“0501 AGENCIA DISTRITAL PARA LA EDUCACIÓN SUPERIOR, LA CIENCIA Y LA TECNOLOGÍA"ATENEA" </t>
    </r>
  </si>
  <si>
    <r>
      <t xml:space="preserve">FONDO CUENTA: </t>
    </r>
    <r>
      <rPr>
        <sz val="11"/>
        <color theme="1"/>
        <rFont val="Aptos"/>
        <family val="2"/>
      </rPr>
      <t xml:space="preserve"> </t>
    </r>
    <r>
      <rPr>
        <sz val="11"/>
        <color theme="1"/>
        <rFont val="Arial"/>
        <family val="2"/>
      </rPr>
      <t xml:space="preserve">Son los recursos que se expiden por el área Financiera bajo el documento CRP identificado con el título </t>
    </r>
    <r>
      <rPr>
        <b/>
        <u/>
        <sz val="11"/>
        <color theme="1"/>
        <rFont val="Arial"/>
        <family val="2"/>
      </rPr>
      <t>“FONDO CUENTA AGENCIA DISTRITAL PARA LA EDUCACIÓN SUPERIOR, LA CIENCIA Y LA TECNOLOGÍA"ATENEA"</t>
    </r>
  </si>
  <si>
    <r>
      <t xml:space="preserve">CDP (CERTIFICADO DE DISPONIBILIDAD PRESUPUESTAL): </t>
    </r>
    <r>
      <rPr>
        <u/>
        <sz val="11"/>
        <color theme="1"/>
        <rFont val="Arial"/>
        <family val="2"/>
      </rPr>
      <t>E</t>
    </r>
    <r>
      <rPr>
        <sz val="11"/>
        <color theme="1"/>
        <rFont val="Arial"/>
        <family val="2"/>
      </rPr>
      <t xml:space="preserve">s el número correspondiente al Certificado de Disponibilidad Presupuestal asignado al contrato. Número que se encuentra en el Certificado de Registro Presupuestal. </t>
    </r>
  </si>
  <si>
    <r>
      <t>CRP INTERNO-BOGDATA:</t>
    </r>
    <r>
      <rPr>
        <b/>
        <sz val="11"/>
        <color theme="1"/>
        <rFont val="Aptos"/>
        <family val="2"/>
      </rPr>
      <t xml:space="preserve"> </t>
    </r>
    <r>
      <rPr>
        <sz val="11"/>
        <color theme="1"/>
        <rFont val="Arial"/>
        <family val="2"/>
      </rPr>
      <t>Es el numero interno originado por el sistema BOGDATA para identificar los CRPs (CERTIFICADO DE REGISTRO PRESUPUESTAL) Numero que se ubica en su CRPs iniciando con los numeros 5000XXXXXX O 6000XXXXXX.</t>
    </r>
  </si>
  <si>
    <r>
      <t>FECHA CRP:</t>
    </r>
    <r>
      <rPr>
        <sz val="11"/>
        <color theme="1"/>
        <rFont val="Aptos"/>
        <family val="2"/>
      </rPr>
      <t xml:space="preserve">  Fecha de aprobación del CRP</t>
    </r>
  </si>
  <si>
    <r>
      <t>CODIGO CONCEPTO GASTO:</t>
    </r>
    <r>
      <rPr>
        <sz val="11"/>
        <color theme="1"/>
        <rFont val="Aptos"/>
        <family val="2"/>
      </rPr>
      <t xml:space="preserve"> Corresponde al número que aparece en el CRP campo de CONCEPTO DEL GASTO</t>
    </r>
  </si>
  <si>
    <r>
      <t xml:space="preserve">RUBRO PRESUPUESTAL: </t>
    </r>
    <r>
      <rPr>
        <sz val="11"/>
        <color theme="1"/>
        <rFont val="Aptos"/>
        <family val="2"/>
      </rPr>
      <t>Corresponde al número que aparece en el CRP campo de RUBRO</t>
    </r>
  </si>
  <si>
    <r>
      <t>DEPOSITO (Aplica para FONDO CUENTA):</t>
    </r>
    <r>
      <rPr>
        <sz val="11"/>
        <color theme="1"/>
        <rFont val="Aptos"/>
        <family val="2"/>
      </rPr>
      <t xml:space="preserve"> </t>
    </r>
    <r>
      <rPr>
        <sz val="11"/>
        <color theme="1"/>
        <rFont val="Arial"/>
        <family val="2"/>
      </rPr>
      <t>Deberá indicar el número del depósito a afectar que aparece en el registro presupuestal.</t>
    </r>
  </si>
  <si>
    <r>
      <t>VALOR:</t>
    </r>
    <r>
      <rPr>
        <sz val="11"/>
        <color theme="1"/>
        <rFont val="Aptos"/>
        <family val="2"/>
      </rPr>
      <t xml:space="preserve"> Hace referencia al valor correspondiente al asignado al proyecto asociado.</t>
    </r>
  </si>
  <si>
    <r>
      <t>3.</t>
    </r>
    <r>
      <rPr>
        <b/>
        <sz val="7"/>
        <color theme="1"/>
        <rFont val="Times New Roman"/>
        <family val="1"/>
      </rPr>
      <t xml:space="preserve">      </t>
    </r>
    <r>
      <rPr>
        <b/>
        <u/>
        <sz val="11"/>
        <color theme="1"/>
        <rFont val="Aptos"/>
        <family val="2"/>
      </rPr>
      <t>FACTURAS O CUENTAS DE COBRO AUTORIZADAS</t>
    </r>
  </si>
  <si>
    <t xml:space="preserve">FACTURA O CUENTA DE COBRO: </t>
  </si>
  <si>
    <t>Relación de cada pago según lo estipulado en la cláusula forma de pago del contrato.</t>
  </si>
  <si>
    <t xml:space="preserve">FECHA PERIODO DE FACTURA O CUENTA DE COBRO: </t>
  </si>
  <si>
    <t>Fecha al periodo a cobrar.</t>
  </si>
  <si>
    <r>
      <t xml:space="preserve">VALOR FACTURADO: </t>
    </r>
    <r>
      <rPr>
        <sz val="11"/>
        <color theme="1"/>
        <rFont val="Aptos"/>
        <family val="2"/>
      </rPr>
      <t>Valor en números del saldo del contrato y valor en letras.</t>
    </r>
  </si>
  <si>
    <r>
      <t xml:space="preserve">FECHA EXPEDICIÓN: </t>
    </r>
    <r>
      <rPr>
        <sz val="11"/>
        <color theme="1"/>
        <rFont val="Aptos"/>
        <family val="2"/>
      </rPr>
      <t>Fecha en la que se envía la documentación asociada a cada pago.</t>
    </r>
  </si>
  <si>
    <r>
      <t>NOMBRE DEL INTERVENTOR Y/O SUPERVISOR:</t>
    </r>
    <r>
      <rPr>
        <sz val="11"/>
        <color theme="1"/>
        <rFont val="Aptos"/>
        <family val="2"/>
      </rPr>
      <t xml:space="preserve">  Nombre y cargo de la persona designada como supervisor del contrato.</t>
    </r>
  </si>
  <si>
    <r>
      <t xml:space="preserve">CARGO DEL INTERVENTOR Y/O SUPERVISOR: </t>
    </r>
    <r>
      <rPr>
        <sz val="11"/>
        <color theme="1"/>
        <rFont val="Aptos"/>
        <family val="2"/>
      </rPr>
      <t>Nombre y cargo de la persona designada como supervisor del contrato.</t>
    </r>
  </si>
  <si>
    <r>
      <t xml:space="preserve">CRP (CERTIFICADO DE REGISTRO PRESUPUESTAL): </t>
    </r>
    <r>
      <rPr>
        <sz val="11"/>
        <color theme="1"/>
        <rFont val="Arial"/>
        <family val="2"/>
      </rPr>
      <t>Hace referencia al valor correspondiente al Registro Presupuestal asignado para la ejecución del contrato. Asignado por la Dirección Financiera.</t>
    </r>
  </si>
  <si>
    <t>Código:</t>
  </si>
  <si>
    <t>Versión:</t>
  </si>
  <si>
    <t>Fecha Aprobación:</t>
  </si>
  <si>
    <t xml:space="preserve"> Calificación de la información:</t>
  </si>
  <si>
    <t>Formato Certificado de Cumplimiento
Gestion Financiera</t>
  </si>
  <si>
    <t>F1_P2_F</t>
  </si>
  <si>
    <t>Pública</t>
  </si>
  <si>
    <t>BANCO NU</t>
  </si>
  <si>
    <t>BANCO LULO</t>
  </si>
  <si>
    <t>INFORMACIÓN CONVENIOS FDL</t>
  </si>
  <si>
    <t>NOMBRE FDL</t>
  </si>
  <si>
    <t>CONVOCATORIA</t>
  </si>
  <si>
    <t>N° CONVENIO SUSCRITO</t>
  </si>
  <si>
    <t>VALOR FACTURADO A AFECTAR POR CRP</t>
  </si>
  <si>
    <t>RAPPIPAY</t>
  </si>
  <si>
    <t xml:space="preserve">VALOR FACTURADO A AFECTAR </t>
  </si>
  <si>
    <t xml:space="preserve">4. INFORMACIÓN CONVENIOS FDL </t>
  </si>
  <si>
    <r>
      <rPr>
        <b/>
        <u/>
        <sz val="11"/>
        <color theme="1"/>
        <rFont val="Aptos"/>
        <family val="2"/>
      </rPr>
      <t>CUADRO FDL:</t>
    </r>
    <r>
      <rPr>
        <sz val="11"/>
        <color theme="1"/>
        <rFont val="Aptos"/>
        <family val="2"/>
      </rPr>
      <t xml:space="preserve">  El siguiente cuadro sólo aplicaría para Pagos que tienen fuentes con recursos del Deposito de FDL, colocando el nombre del FDL, el número de convocatoria, el número de convenio al que esta suscrito  y el valor que se debe pagar.</t>
    </r>
  </si>
  <si>
    <t>NOTA: Para el correcto registro y aplicación contable se debe anexar el archivo plano con el detalle de la informacion por cada FDL, la cual fue revisada conjuntamente con los profesionales de contabilidad.</t>
  </si>
  <si>
    <t xml:space="preserve">El siguiente cuadro aplica para pagos de las IES que tienen fuentes con recursos derivados de convenios con los FDL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</si>
</sst>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 #,##0.00_-;\-&quot;$&quot;\ * #,##0.00_-;_-&quot;$&quot;\ * &quot;-&quot;??_-;_-@_-"/>
    <numFmt numFmtId="43" formatCode="_-* #,##0.00_-;\-* #,##0.00_-;_-* &quot;-&quot;??_-;_-@_-"/>
    <numFmt numFmtId="164" formatCode="yyyy\-mm\-dd;@"/>
    <numFmt numFmtId="165" formatCode="_-* #,##0.00\ _p_t_a_-;\-* #,##0.00\ _p_t_a_-;_-* &quot;-&quot;\ _p_t_a_-;_-@_-"/>
    <numFmt numFmtId="166" formatCode="d\ &quot;de&quot;\ mmmm\ &quot;de&quot;\ yyyy"/>
    <numFmt numFmtId="167" formatCode="&quot;$&quot;#,##0.00"/>
    <numFmt numFmtId="168" formatCode="&quot;$&quot;#,##0"/>
    <numFmt numFmtId="169" formatCode="_-&quot;$&quot;\ * #,##0_-;\-&quot;$&quot;\ * #,##0_-;_-&quot;$&quot;\ * &quot;-&quot;??_-;_-@_-"/>
  </numFmts>
  <fonts count="30" x14ac:knownFonts="1">
    <font>
      <sz val="11"/>
      <color theme="1"/>
      <name val="Aptos Narrow"/>
      <family val="2"/>
      <scheme val="minor"/>
    </font>
    <font>
      <sz val="11"/>
      <color theme="1"/>
      <name val="Aptos Narrow"/>
      <family val="2"/>
      <scheme val="minor"/>
    </font>
    <font>
      <b/>
      <sz val="11"/>
      <color theme="1"/>
      <name val="Aptos Narrow"/>
      <family val="2"/>
      <scheme val="minor"/>
    </font>
    <font>
      <b/>
      <sz val="10"/>
      <name val="Arial"/>
      <family val="2"/>
    </font>
    <font>
      <b/>
      <sz val="11"/>
      <color theme="0"/>
      <name val="Arial"/>
      <family val="2"/>
    </font>
    <font>
      <sz val="11"/>
      <name val="Arial"/>
      <family val="2"/>
    </font>
    <font>
      <b/>
      <sz val="8"/>
      <name val="Arial"/>
      <family val="2"/>
    </font>
    <font>
      <sz val="10"/>
      <color indexed="53"/>
      <name val="Arial"/>
      <family val="2"/>
    </font>
    <font>
      <b/>
      <sz val="11"/>
      <color indexed="53"/>
      <name val="Arial"/>
      <family val="2"/>
    </font>
    <font>
      <b/>
      <sz val="10"/>
      <color theme="1"/>
      <name val="Arial"/>
      <family val="2"/>
    </font>
    <font>
      <sz val="10"/>
      <name val="Times New Roman"/>
      <family val="1"/>
    </font>
    <font>
      <b/>
      <sz val="10"/>
      <name val="Times New Roman"/>
      <family val="1"/>
    </font>
    <font>
      <b/>
      <sz val="12"/>
      <name val="Arial"/>
      <family val="2"/>
    </font>
    <font>
      <sz val="11"/>
      <color theme="1"/>
      <name val="Arial"/>
      <family val="2"/>
    </font>
    <font>
      <b/>
      <sz val="11"/>
      <color theme="1"/>
      <name val="Arial"/>
      <family val="2"/>
    </font>
    <font>
      <b/>
      <sz val="7"/>
      <color theme="1"/>
      <name val="Times New Roman"/>
      <family val="1"/>
    </font>
    <font>
      <b/>
      <u/>
      <sz val="11"/>
      <color theme="1"/>
      <name val="Arial"/>
      <family val="2"/>
    </font>
    <font>
      <b/>
      <sz val="8"/>
      <color theme="1"/>
      <name val="Arial"/>
      <family val="2"/>
    </font>
    <font>
      <sz val="15"/>
      <color rgb="FF040C28"/>
      <name val="Arial"/>
      <family val="2"/>
    </font>
    <font>
      <u/>
      <sz val="11"/>
      <color theme="1"/>
      <name val="Arial"/>
      <family val="2"/>
    </font>
    <font>
      <sz val="11"/>
      <color theme="1"/>
      <name val="Aptos"/>
      <family val="2"/>
    </font>
    <font>
      <b/>
      <sz val="11"/>
      <color theme="1"/>
      <name val="Aptos"/>
      <family val="2"/>
    </font>
    <font>
      <b/>
      <u/>
      <sz val="11"/>
      <color theme="1"/>
      <name val="Aptos"/>
      <family val="2"/>
    </font>
    <font>
      <sz val="8"/>
      <color theme="1"/>
      <name val="Arial"/>
      <family val="2"/>
    </font>
    <font>
      <sz val="10"/>
      <color theme="1"/>
      <name val="Arial"/>
      <family val="2"/>
    </font>
    <font>
      <b/>
      <sz val="8"/>
      <name val="Times New Roman"/>
      <family val="1"/>
    </font>
    <font>
      <sz val="11"/>
      <name val="Times New Roman"/>
      <family val="1"/>
    </font>
    <font>
      <b/>
      <sz val="11"/>
      <name val="Times New Roman"/>
      <family val="1"/>
    </font>
    <font>
      <b/>
      <sz val="12"/>
      <color theme="0"/>
      <name val="Times New Roman"/>
      <family val="1"/>
    </font>
    <font>
      <sz val="12"/>
      <color rgb="FF000000"/>
      <name val="Aptos"/>
      <family val="2"/>
    </font>
  </fonts>
  <fills count="5">
    <fill>
      <patternFill patternType="none"/>
    </fill>
    <fill>
      <patternFill patternType="gray125"/>
    </fill>
    <fill>
      <patternFill patternType="solid">
        <fgColor indexed="10"/>
        <bgColor indexed="64"/>
      </patternFill>
    </fill>
    <fill>
      <patternFill patternType="solid">
        <fgColor theme="5"/>
        <bgColor indexed="64"/>
      </patternFill>
    </fill>
    <fill>
      <patternFill patternType="solid">
        <fgColor theme="9"/>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cellStyleXfs>
  <cellXfs count="162">
    <xf numFmtId="0" fontId="0" fillId="0" borderId="0" xfId="0"/>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2" fillId="0" borderId="0" xfId="0" applyFont="1"/>
    <xf numFmtId="0" fontId="0" fillId="0" borderId="0" xfId="0" applyAlignment="1">
      <alignment vertical="center" wrapTex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3" fillId="0" borderId="27" xfId="0" applyFont="1" applyBorder="1" applyAlignment="1">
      <alignment horizontal="justify" vertical="center"/>
    </xf>
    <xf numFmtId="0" fontId="14" fillId="0" borderId="27" xfId="0" applyFont="1" applyBorder="1" applyAlignment="1">
      <alignment horizontal="justify" vertical="center"/>
    </xf>
    <xf numFmtId="0" fontId="0" fillId="0" borderId="27" xfId="0" applyBorder="1"/>
    <xf numFmtId="0" fontId="17" fillId="0" borderId="27" xfId="0" applyFont="1" applyBorder="1" applyAlignment="1">
      <alignment horizontal="justify" vertical="center"/>
    </xf>
    <xf numFmtId="0" fontId="16" fillId="0" borderId="27" xfId="0" applyFont="1" applyBorder="1" applyAlignment="1">
      <alignment horizontal="justify" vertical="center"/>
    </xf>
    <xf numFmtId="0" fontId="16" fillId="0" borderId="27" xfId="0" applyFont="1" applyBorder="1" applyAlignment="1">
      <alignment vertical="center"/>
    </xf>
    <xf numFmtId="0" fontId="13" fillId="0" borderId="27" xfId="0" applyFont="1" applyBorder="1" applyAlignment="1">
      <alignment vertical="center"/>
    </xf>
    <xf numFmtId="0" fontId="20" fillId="0" borderId="27" xfId="0" applyFont="1" applyBorder="1" applyAlignment="1">
      <alignment vertical="center"/>
    </xf>
    <xf numFmtId="0" fontId="16" fillId="0" borderId="27" xfId="0" applyFont="1" applyBorder="1" applyAlignment="1">
      <alignment horizontal="left" vertical="center" indent="3"/>
    </xf>
    <xf numFmtId="0" fontId="13" fillId="0" borderId="27" xfId="0" applyFont="1" applyBorder="1" applyAlignment="1">
      <alignment horizontal="left" vertical="center" indent="2"/>
    </xf>
    <xf numFmtId="0" fontId="13" fillId="0" borderId="27" xfId="0" applyFont="1" applyBorder="1" applyAlignment="1">
      <alignment horizontal="left" vertical="center" indent="3"/>
    </xf>
    <xf numFmtId="0" fontId="20" fillId="0" borderId="27" xfId="0" applyFont="1" applyBorder="1" applyAlignment="1">
      <alignment horizontal="left" vertical="center" indent="7"/>
    </xf>
    <xf numFmtId="0" fontId="20" fillId="0" borderId="27" xfId="0" applyFont="1" applyBorder="1" applyAlignment="1">
      <alignment horizontal="left" vertical="center" indent="2"/>
    </xf>
    <xf numFmtId="0" fontId="14" fillId="0" borderId="27" xfId="0" applyFont="1" applyBorder="1" applyAlignment="1">
      <alignment horizontal="left" vertical="center" indent="2"/>
    </xf>
    <xf numFmtId="0" fontId="14" fillId="0" borderId="27" xfId="0" applyFont="1" applyBorder="1" applyAlignment="1">
      <alignment horizontal="left" vertical="center" indent="5"/>
    </xf>
    <xf numFmtId="0" fontId="22" fillId="0" borderId="27" xfId="0" applyFont="1" applyBorder="1" applyAlignment="1">
      <alignment vertical="center"/>
    </xf>
    <xf numFmtId="0" fontId="21" fillId="0" borderId="27" xfId="0" applyFont="1" applyBorder="1" applyAlignment="1">
      <alignment horizontal="justify" vertical="center"/>
    </xf>
    <xf numFmtId="0" fontId="22" fillId="0" borderId="27" xfId="0" applyFont="1" applyBorder="1" applyAlignment="1">
      <alignment horizontal="justify" vertical="center"/>
    </xf>
    <xf numFmtId="0" fontId="21" fillId="0" borderId="27" xfId="0" applyFont="1" applyBorder="1" applyAlignment="1">
      <alignment vertical="center"/>
    </xf>
    <xf numFmtId="0" fontId="21" fillId="0" borderId="27" xfId="0" applyFont="1" applyBorder="1" applyAlignment="1">
      <alignment horizontal="left" vertical="center" indent="5"/>
    </xf>
    <xf numFmtId="0" fontId="0" fillId="0" borderId="28" xfId="0" applyBorder="1"/>
    <xf numFmtId="0" fontId="22" fillId="0" borderId="27" xfId="0" applyFont="1" applyBorder="1" applyAlignment="1">
      <alignment vertical="center" wrapText="1"/>
    </xf>
    <xf numFmtId="0" fontId="24" fillId="0" borderId="1"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1" fontId="24" fillId="0" borderId="3" xfId="1" applyNumberFormat="1" applyFont="1" applyBorder="1" applyAlignment="1" applyProtection="1">
      <alignment horizontal="center" vertical="center"/>
      <protection locked="0"/>
    </xf>
    <xf numFmtId="14" fontId="24" fillId="0" borderId="3" xfId="0" applyNumberFormat="1" applyFont="1" applyBorder="1" applyAlignment="1" applyProtection="1">
      <alignment horizontal="center" vertical="center"/>
      <protection locked="0"/>
    </xf>
    <xf numFmtId="0" fontId="23" fillId="0" borderId="35" xfId="0" applyFont="1" applyBorder="1" applyAlignment="1" applyProtection="1">
      <alignment horizontal="left"/>
      <protection locked="0"/>
    </xf>
    <xf numFmtId="0" fontId="13" fillId="0" borderId="0" xfId="0" applyFont="1" applyProtection="1">
      <protection locked="0"/>
    </xf>
    <xf numFmtId="0" fontId="23" fillId="0" borderId="6" xfId="0" applyFont="1" applyBorder="1" applyAlignment="1" applyProtection="1">
      <alignment horizontal="left"/>
      <protection locked="0"/>
    </xf>
    <xf numFmtId="0" fontId="13" fillId="0" borderId="29" xfId="0" applyFont="1" applyBorder="1" applyProtection="1">
      <protection locked="0"/>
    </xf>
    <xf numFmtId="14" fontId="23" fillId="0" borderId="6" xfId="0" applyNumberFormat="1" applyFont="1" applyBorder="1" applyAlignment="1" applyProtection="1">
      <alignment horizontal="left"/>
      <protection locked="0"/>
    </xf>
    <xf numFmtId="0" fontId="13" fillId="0" borderId="18" xfId="0" applyFont="1" applyBorder="1" applyProtection="1">
      <protection locked="0"/>
    </xf>
    <xf numFmtId="0" fontId="23" fillId="0" borderId="11" xfId="0" applyFont="1" applyBorder="1" applyAlignment="1" applyProtection="1">
      <alignment horizontal="right"/>
      <protection locked="0"/>
    </xf>
    <xf numFmtId="0" fontId="23" fillId="0" borderId="12" xfId="0" applyFont="1" applyBorder="1" applyAlignment="1" applyProtection="1">
      <alignment horizontal="left"/>
      <protection locked="0"/>
    </xf>
    <xf numFmtId="0" fontId="0" fillId="0" borderId="0" xfId="0" applyAlignment="1">
      <alignment horizontal="center" vertical="center" wrapText="1"/>
    </xf>
    <xf numFmtId="0" fontId="0" fillId="0" borderId="0" xfId="0" applyProtection="1">
      <protection locked="0"/>
    </xf>
    <xf numFmtId="0" fontId="7" fillId="0" borderId="0" xfId="0" applyFont="1" applyAlignment="1">
      <alignment vertical="center" wrapText="1"/>
    </xf>
    <xf numFmtId="0" fontId="10" fillId="0" borderId="0" xfId="0" applyFont="1"/>
    <xf numFmtId="167" fontId="11" fillId="2" borderId="0" xfId="0" applyNumberFormat="1" applyFont="1" applyFill="1"/>
    <xf numFmtId="167" fontId="10" fillId="0" borderId="0" xfId="0" applyNumberFormat="1" applyFont="1"/>
    <xf numFmtId="1" fontId="10" fillId="0" borderId="0" xfId="0" applyNumberFormat="1" applyFont="1"/>
    <xf numFmtId="49" fontId="10" fillId="0" borderId="0" xfId="0" applyNumberFormat="1" applyFont="1"/>
    <xf numFmtId="168" fontId="3" fillId="2" borderId="0" xfId="0" applyNumberFormat="1" applyFont="1" applyFill="1"/>
    <xf numFmtId="167" fontId="0" fillId="0" borderId="0" xfId="0" applyNumberFormat="1"/>
    <xf numFmtId="1" fontId="0" fillId="0" borderId="0" xfId="0" applyNumberFormat="1"/>
    <xf numFmtId="49" fontId="0" fillId="0" borderId="0" xfId="0" applyNumberFormat="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pplyProtection="1">
      <alignment horizontal="center" vertical="center" wrapText="1"/>
      <protection locked="0"/>
    </xf>
    <xf numFmtId="1" fontId="0" fillId="0" borderId="3" xfId="0" applyNumberForma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14" fontId="0" fillId="0" borderId="3" xfId="0" applyNumberForma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6" xfId="0" applyBorder="1" applyAlignment="1">
      <alignment vertical="center" wrapText="1"/>
    </xf>
    <xf numFmtId="164" fontId="3" fillId="0" borderId="1"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pplyProtection="1">
      <alignment vertical="center" wrapText="1"/>
      <protection locked="0"/>
    </xf>
    <xf numFmtId="1" fontId="24" fillId="0" borderId="3" xfId="0" applyNumberFormat="1" applyFont="1" applyBorder="1" applyAlignment="1" applyProtection="1">
      <alignment horizontal="center" vertical="center" wrapText="1"/>
      <protection locked="0"/>
    </xf>
    <xf numFmtId="1" fontId="24" fillId="0" borderId="3" xfId="0" applyNumberFormat="1" applyFont="1" applyBorder="1" applyAlignment="1" applyProtection="1">
      <alignment horizontal="center" vertical="center"/>
      <protection locked="0"/>
    </xf>
    <xf numFmtId="49" fontId="0" fillId="0" borderId="3" xfId="0" applyNumberForma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23" fillId="0" borderId="0" xfId="0" applyFont="1" applyAlignment="1" applyProtection="1">
      <alignment horizontal="right"/>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29" fillId="0" borderId="0" xfId="0" applyFont="1"/>
    <xf numFmtId="0" fontId="20" fillId="0" borderId="27" xfId="0" applyFont="1" applyBorder="1" applyAlignment="1">
      <alignment vertical="center" wrapText="1"/>
    </xf>
    <xf numFmtId="0" fontId="13" fillId="0" borderId="31" xfId="0" applyFont="1" applyBorder="1" applyAlignment="1" applyProtection="1">
      <alignment horizontal="center"/>
      <protection locked="0"/>
    </xf>
    <xf numFmtId="0" fontId="13" fillId="0" borderId="36" xfId="0" applyFont="1" applyBorder="1" applyAlignment="1" applyProtection="1">
      <alignment horizontal="center"/>
      <protection locked="0"/>
    </xf>
    <xf numFmtId="0" fontId="13" fillId="0" borderId="15" xfId="0" applyFont="1" applyBorder="1" applyAlignment="1" applyProtection="1">
      <alignment horizontal="center"/>
      <protection locked="0"/>
    </xf>
    <xf numFmtId="0" fontId="23" fillId="0" borderId="32" xfId="0" applyFont="1" applyBorder="1" applyAlignment="1" applyProtection="1">
      <alignment horizontal="right"/>
      <protection locked="0"/>
    </xf>
    <xf numFmtId="0" fontId="23" fillId="0" borderId="33" xfId="0" applyFont="1" applyBorder="1" applyAlignment="1" applyProtection="1">
      <alignment horizontal="right"/>
      <protection locked="0"/>
    </xf>
    <xf numFmtId="0" fontId="23" fillId="0" borderId="29" xfId="0" applyFont="1" applyBorder="1" applyAlignment="1" applyProtection="1">
      <alignment horizontal="right"/>
      <protection locked="0"/>
    </xf>
    <xf numFmtId="0" fontId="23" fillId="0" borderId="0" xfId="0" applyFont="1" applyAlignment="1" applyProtection="1">
      <alignment horizontal="right"/>
      <protection locked="0"/>
    </xf>
    <xf numFmtId="0" fontId="24" fillId="0" borderId="32" xfId="0" applyFont="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24" fillId="0" borderId="34"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9" fontId="9" fillId="0" borderId="3" xfId="2" applyNumberFormat="1" applyFont="1" applyBorder="1" applyAlignment="1" applyProtection="1">
      <alignment horizontal="center" vertical="center" wrapText="1"/>
      <protection locked="0"/>
    </xf>
    <xf numFmtId="169" fontId="9" fillId="0" borderId="4" xfId="2" applyNumberFormat="1" applyFont="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2"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166" fontId="9" fillId="0" borderId="2" xfId="0" applyNumberFormat="1" applyFont="1" applyBorder="1" applyAlignment="1" applyProtection="1">
      <alignment horizontal="center" vertical="center" wrapText="1"/>
      <protection locked="0"/>
    </xf>
    <xf numFmtId="166" fontId="9" fillId="0" borderId="17" xfId="0" applyNumberFormat="1" applyFont="1" applyBorder="1" applyAlignment="1" applyProtection="1">
      <alignment horizontal="center" vertical="center" wrapText="1"/>
      <protection locked="0"/>
    </xf>
    <xf numFmtId="166" fontId="9" fillId="0" borderId="20"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169" fontId="3" fillId="0" borderId="3" xfId="2" applyNumberFormat="1" applyFont="1" applyBorder="1" applyAlignment="1" applyProtection="1">
      <alignment horizontal="right" vertical="center" wrapText="1"/>
      <protection locked="0"/>
    </xf>
    <xf numFmtId="169" fontId="3" fillId="0" borderId="4" xfId="2" applyNumberFormat="1" applyFont="1" applyBorder="1" applyAlignment="1" applyProtection="1">
      <alignment horizontal="right" vertical="center" wrapText="1"/>
      <protection locked="0"/>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2" fillId="0" borderId="2"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65" fontId="8" fillId="0" borderId="7" xfId="0" applyNumberFormat="1" applyFont="1" applyBorder="1" applyAlignment="1">
      <alignment horizontal="center" vertical="center" wrapText="1"/>
    </xf>
    <xf numFmtId="165" fontId="8" fillId="0" borderId="8" xfId="0" applyNumberFormat="1" applyFont="1" applyBorder="1" applyAlignment="1">
      <alignment horizontal="center" vertical="center" wrapText="1"/>
    </xf>
    <xf numFmtId="165" fontId="8" fillId="0" borderId="9" xfId="0" applyNumberFormat="1" applyFont="1" applyBorder="1" applyAlignment="1">
      <alignment horizontal="center" vertical="center" wrapText="1"/>
    </xf>
    <xf numFmtId="165" fontId="8" fillId="0" borderId="10" xfId="0" applyNumberFormat="1" applyFont="1" applyBorder="1" applyAlignment="1">
      <alignment horizontal="center" vertical="center" wrapText="1"/>
    </xf>
    <xf numFmtId="165" fontId="8" fillId="0" borderId="11" xfId="0" applyNumberFormat="1" applyFont="1" applyBorder="1" applyAlignment="1">
      <alignment horizontal="center" vertical="center" wrapText="1"/>
    </xf>
    <xf numFmtId="165" fontId="8" fillId="0" borderId="12"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28" fillId="4" borderId="29" xfId="0" applyFont="1" applyFill="1" applyBorder="1" applyAlignment="1" applyProtection="1">
      <alignment horizontal="center" vertical="center" wrapText="1"/>
      <protection locked="0"/>
    </xf>
    <xf numFmtId="0" fontId="28" fillId="4" borderId="0" xfId="0" applyFont="1" applyFill="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165" fontId="26" fillId="0" borderId="3" xfId="5" applyNumberFormat="1" applyFont="1" applyBorder="1" applyAlignment="1" applyProtection="1">
      <alignment horizontal="center" vertical="top" wrapText="1"/>
      <protection locked="0"/>
    </xf>
    <xf numFmtId="0" fontId="26" fillId="0" borderId="3"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6" xfId="0" applyFont="1" applyBorder="1" applyAlignment="1" applyProtection="1">
      <alignment horizontal="left" vertical="center"/>
      <protection locked="0"/>
    </xf>
    <xf numFmtId="165" fontId="27" fillId="0" borderId="3" xfId="0" applyNumberFormat="1" applyFont="1" applyBorder="1" applyAlignment="1" applyProtection="1">
      <alignment horizontal="center" vertical="top" wrapText="1"/>
      <protection locked="0"/>
    </xf>
    <xf numFmtId="166" fontId="10"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left" vertical="center" wrapText="1"/>
      <protection locked="0"/>
    </xf>
  </cellXfs>
  <cellStyles count="6">
    <cellStyle name="Millares" xfId="1" builtinId="3"/>
    <cellStyle name="Millares [0]" xfId="5" builtinId="6"/>
    <cellStyle name="Millares 2" xfId="3" xr:uid="{C53405F0-984D-4881-BA2D-5986E039BEB2}"/>
    <cellStyle name="Moneda" xfId="2" builtinId="4"/>
    <cellStyle name="Moneda 2" xfId="4" xr:uid="{060218D8-3C41-459A-AA86-EEC9E7AB85B2}"/>
    <cellStyle name="Normal" xfId="0" builtinId="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87313</xdr:colOff>
      <xdr:row>2</xdr:row>
      <xdr:rowOff>0</xdr:rowOff>
    </xdr:from>
    <xdr:to>
      <xdr:col>1</xdr:col>
      <xdr:colOff>1270000</xdr:colOff>
      <xdr:row>3</xdr:row>
      <xdr:rowOff>153763</xdr:rowOff>
    </xdr:to>
    <xdr:pic>
      <xdr:nvPicPr>
        <xdr:cNvPr id="2" name="Imagen 9">
          <a:extLst>
            <a:ext uri="{FF2B5EF4-FFF2-40B4-BE49-F238E27FC236}">
              <a16:creationId xmlns:a16="http://schemas.microsoft.com/office/drawing/2014/main" id="{FD3FF1F7-82C2-44F1-8BC6-70F679E740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313" y="190500"/>
          <a:ext cx="1182687" cy="344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2095500</xdr:colOff>
      <xdr:row>97</xdr:row>
      <xdr:rowOff>85725</xdr:rowOff>
    </xdr:from>
    <xdr:to>
      <xdr:col>7</xdr:col>
      <xdr:colOff>0</xdr:colOff>
      <xdr:row>97</xdr:row>
      <xdr:rowOff>85725</xdr:rowOff>
    </xdr:to>
    <xdr:sp macro="" textlink="">
      <xdr:nvSpPr>
        <xdr:cNvPr id="3" name="Line 2">
          <a:extLst>
            <a:ext uri="{FF2B5EF4-FFF2-40B4-BE49-F238E27FC236}">
              <a16:creationId xmlns:a16="http://schemas.microsoft.com/office/drawing/2014/main" id="{3E92DE08-FEAF-449A-8B1C-52C5E6636643}"/>
            </a:ext>
          </a:extLst>
        </xdr:cNvPr>
        <xdr:cNvSpPr>
          <a:spLocks noChangeShapeType="1"/>
        </xdr:cNvSpPr>
      </xdr:nvSpPr>
      <xdr:spPr bwMode="auto">
        <a:xfrm flipV="1">
          <a:off x="9324975" y="18183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2095500</xdr:colOff>
      <xdr:row>97</xdr:row>
      <xdr:rowOff>85725</xdr:rowOff>
    </xdr:from>
    <xdr:to>
      <xdr:col>7</xdr:col>
      <xdr:colOff>0</xdr:colOff>
      <xdr:row>97</xdr:row>
      <xdr:rowOff>85725</xdr:rowOff>
    </xdr:to>
    <xdr:sp macro="" textlink="">
      <xdr:nvSpPr>
        <xdr:cNvPr id="4" name="Line 3">
          <a:extLst>
            <a:ext uri="{FF2B5EF4-FFF2-40B4-BE49-F238E27FC236}">
              <a16:creationId xmlns:a16="http://schemas.microsoft.com/office/drawing/2014/main" id="{E04BAC0A-86F4-4136-9520-48284F1C9C10}"/>
            </a:ext>
          </a:extLst>
        </xdr:cNvPr>
        <xdr:cNvSpPr>
          <a:spLocks noChangeShapeType="1"/>
        </xdr:cNvSpPr>
      </xdr:nvSpPr>
      <xdr:spPr bwMode="auto">
        <a:xfrm flipV="1">
          <a:off x="9324975" y="18183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2095500</xdr:colOff>
      <xdr:row>98</xdr:row>
      <xdr:rowOff>85725</xdr:rowOff>
    </xdr:from>
    <xdr:to>
      <xdr:col>5</xdr:col>
      <xdr:colOff>0</xdr:colOff>
      <xdr:row>98</xdr:row>
      <xdr:rowOff>85725</xdr:rowOff>
    </xdr:to>
    <xdr:sp macro="" textlink="">
      <xdr:nvSpPr>
        <xdr:cNvPr id="5" name="Line 2">
          <a:extLst>
            <a:ext uri="{FF2B5EF4-FFF2-40B4-BE49-F238E27FC236}">
              <a16:creationId xmlns:a16="http://schemas.microsoft.com/office/drawing/2014/main" id="{85FF1561-CD1C-4F1E-9E3C-0D612D22F42B}"/>
            </a:ext>
          </a:extLst>
        </xdr:cNvPr>
        <xdr:cNvSpPr>
          <a:spLocks noChangeShapeType="1"/>
        </xdr:cNvSpPr>
      </xdr:nvSpPr>
      <xdr:spPr bwMode="auto">
        <a:xfrm flipV="1">
          <a:off x="6829425" y="18345150"/>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2095500</xdr:colOff>
      <xdr:row>98</xdr:row>
      <xdr:rowOff>85725</xdr:rowOff>
    </xdr:from>
    <xdr:to>
      <xdr:col>5</xdr:col>
      <xdr:colOff>0</xdr:colOff>
      <xdr:row>98</xdr:row>
      <xdr:rowOff>85725</xdr:rowOff>
    </xdr:to>
    <xdr:sp macro="" textlink="">
      <xdr:nvSpPr>
        <xdr:cNvPr id="6" name="Line 3">
          <a:extLst>
            <a:ext uri="{FF2B5EF4-FFF2-40B4-BE49-F238E27FC236}">
              <a16:creationId xmlns:a16="http://schemas.microsoft.com/office/drawing/2014/main" id="{6F30E1A2-DDE7-40AC-BC28-858754FF9669}"/>
            </a:ext>
          </a:extLst>
        </xdr:cNvPr>
        <xdr:cNvSpPr>
          <a:spLocks noChangeShapeType="1"/>
        </xdr:cNvSpPr>
      </xdr:nvSpPr>
      <xdr:spPr bwMode="auto">
        <a:xfrm flipV="1">
          <a:off x="6829425" y="18345150"/>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2095500</xdr:colOff>
      <xdr:row>97</xdr:row>
      <xdr:rowOff>85725</xdr:rowOff>
    </xdr:from>
    <xdr:to>
      <xdr:col>7</xdr:col>
      <xdr:colOff>0</xdr:colOff>
      <xdr:row>97</xdr:row>
      <xdr:rowOff>85725</xdr:rowOff>
    </xdr:to>
    <xdr:sp macro="" textlink="">
      <xdr:nvSpPr>
        <xdr:cNvPr id="7" name="Line 2">
          <a:extLst>
            <a:ext uri="{FF2B5EF4-FFF2-40B4-BE49-F238E27FC236}">
              <a16:creationId xmlns:a16="http://schemas.microsoft.com/office/drawing/2014/main" id="{81E38E5D-E374-45BD-9A85-F6E81D46417F}"/>
            </a:ext>
          </a:extLst>
        </xdr:cNvPr>
        <xdr:cNvSpPr>
          <a:spLocks noChangeShapeType="1"/>
        </xdr:cNvSpPr>
      </xdr:nvSpPr>
      <xdr:spPr bwMode="auto">
        <a:xfrm flipV="1">
          <a:off x="9324975" y="18183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2095500</xdr:colOff>
      <xdr:row>97</xdr:row>
      <xdr:rowOff>85725</xdr:rowOff>
    </xdr:from>
    <xdr:to>
      <xdr:col>7</xdr:col>
      <xdr:colOff>0</xdr:colOff>
      <xdr:row>97</xdr:row>
      <xdr:rowOff>85725</xdr:rowOff>
    </xdr:to>
    <xdr:sp macro="" textlink="">
      <xdr:nvSpPr>
        <xdr:cNvPr id="8" name="Line 3">
          <a:extLst>
            <a:ext uri="{FF2B5EF4-FFF2-40B4-BE49-F238E27FC236}">
              <a16:creationId xmlns:a16="http://schemas.microsoft.com/office/drawing/2014/main" id="{782B29A5-4A96-4D4F-B3E6-7A21F5EDA407}"/>
            </a:ext>
          </a:extLst>
        </xdr:cNvPr>
        <xdr:cNvSpPr>
          <a:spLocks noChangeShapeType="1"/>
        </xdr:cNvSpPr>
      </xdr:nvSpPr>
      <xdr:spPr bwMode="auto">
        <a:xfrm flipV="1">
          <a:off x="9324975" y="18183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2095500</xdr:colOff>
      <xdr:row>98</xdr:row>
      <xdr:rowOff>85725</xdr:rowOff>
    </xdr:from>
    <xdr:to>
      <xdr:col>5</xdr:col>
      <xdr:colOff>0</xdr:colOff>
      <xdr:row>98</xdr:row>
      <xdr:rowOff>85725</xdr:rowOff>
    </xdr:to>
    <xdr:sp macro="" textlink="">
      <xdr:nvSpPr>
        <xdr:cNvPr id="9" name="Line 2">
          <a:extLst>
            <a:ext uri="{FF2B5EF4-FFF2-40B4-BE49-F238E27FC236}">
              <a16:creationId xmlns:a16="http://schemas.microsoft.com/office/drawing/2014/main" id="{E2A13711-5AAB-4EDB-BE90-2A9EC3659F62}"/>
            </a:ext>
          </a:extLst>
        </xdr:cNvPr>
        <xdr:cNvSpPr>
          <a:spLocks noChangeShapeType="1"/>
        </xdr:cNvSpPr>
      </xdr:nvSpPr>
      <xdr:spPr bwMode="auto">
        <a:xfrm flipV="1">
          <a:off x="6829425" y="18345150"/>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2095500</xdr:colOff>
      <xdr:row>98</xdr:row>
      <xdr:rowOff>85725</xdr:rowOff>
    </xdr:from>
    <xdr:to>
      <xdr:col>5</xdr:col>
      <xdr:colOff>0</xdr:colOff>
      <xdr:row>98</xdr:row>
      <xdr:rowOff>85725</xdr:rowOff>
    </xdr:to>
    <xdr:sp macro="" textlink="">
      <xdr:nvSpPr>
        <xdr:cNvPr id="10" name="Line 3">
          <a:extLst>
            <a:ext uri="{FF2B5EF4-FFF2-40B4-BE49-F238E27FC236}">
              <a16:creationId xmlns:a16="http://schemas.microsoft.com/office/drawing/2014/main" id="{9B83C450-33A1-4C5E-91B0-8D25029A10C3}"/>
            </a:ext>
          </a:extLst>
        </xdr:cNvPr>
        <xdr:cNvSpPr>
          <a:spLocks noChangeShapeType="1"/>
        </xdr:cNvSpPr>
      </xdr:nvSpPr>
      <xdr:spPr bwMode="auto">
        <a:xfrm flipV="1">
          <a:off x="6829425" y="18345150"/>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35</xdr:row>
      <xdr:rowOff>123825</xdr:rowOff>
    </xdr:from>
    <xdr:to>
      <xdr:col>0</xdr:col>
      <xdr:colOff>2000250</xdr:colOff>
      <xdr:row>43</xdr:row>
      <xdr:rowOff>66675</xdr:rowOff>
    </xdr:to>
    <xdr:pic>
      <xdr:nvPicPr>
        <xdr:cNvPr id="15" name="Imagen 14" descr="Interfaz de usuario gráfica, Texto, Aplicación&#10;&#10;Descripción generada automáticamente">
          <a:extLst>
            <a:ext uri="{FF2B5EF4-FFF2-40B4-BE49-F238E27FC236}">
              <a16:creationId xmlns:a16="http://schemas.microsoft.com/office/drawing/2014/main" id="{8B4D1258-D273-5529-0F57-B94453A7A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7010400"/>
          <a:ext cx="1885950" cy="146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66</xdr:row>
      <xdr:rowOff>1</xdr:rowOff>
    </xdr:from>
    <xdr:to>
      <xdr:col>0</xdr:col>
      <xdr:colOff>6305550</xdr:colOff>
      <xdr:row>72</xdr:row>
      <xdr:rowOff>133351</xdr:rowOff>
    </xdr:to>
    <xdr:pic>
      <xdr:nvPicPr>
        <xdr:cNvPr id="16" name="Imagen 15" descr="Tabla&#10;&#10;Descripción generada automáticamente">
          <a:extLst>
            <a:ext uri="{FF2B5EF4-FFF2-40B4-BE49-F238E27FC236}">
              <a16:creationId xmlns:a16="http://schemas.microsoft.com/office/drawing/2014/main" id="{0C4218C8-D006-1218-C437-1A60E43CC1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2792076"/>
          <a:ext cx="630555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142875</xdr:colOff>
      <xdr:row>79</xdr:row>
      <xdr:rowOff>76200</xdr:rowOff>
    </xdr:from>
    <xdr:to>
      <xdr:col>0</xdr:col>
      <xdr:colOff>6166616</xdr:colOff>
      <xdr:row>93</xdr:row>
      <xdr:rowOff>76200</xdr:rowOff>
    </xdr:to>
    <xdr:pic>
      <xdr:nvPicPr>
        <xdr:cNvPr id="17" name="Imagen 761838428">
          <a:extLst>
            <a:ext uri="{FF2B5EF4-FFF2-40B4-BE49-F238E27FC236}">
              <a16:creationId xmlns:a16="http://schemas.microsoft.com/office/drawing/2014/main" id="{C084D7EC-F7D2-8114-E2FA-E73D7A27615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15535275"/>
          <a:ext cx="6023741" cy="2667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101</xdr:row>
      <xdr:rowOff>161924</xdr:rowOff>
    </xdr:from>
    <xdr:to>
      <xdr:col>0</xdr:col>
      <xdr:colOff>5353050</xdr:colOff>
      <xdr:row>124</xdr:row>
      <xdr:rowOff>152400</xdr:rowOff>
    </xdr:to>
    <xdr:pic>
      <xdr:nvPicPr>
        <xdr:cNvPr id="18" name="Imagen 97542802">
          <a:extLst>
            <a:ext uri="{FF2B5EF4-FFF2-40B4-BE49-F238E27FC236}">
              <a16:creationId xmlns:a16="http://schemas.microsoft.com/office/drawing/2014/main" id="{11016EF4-0BAE-C086-F406-31FB756DB2A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0364449"/>
          <a:ext cx="5353050" cy="4371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85724</xdr:colOff>
      <xdr:row>127</xdr:row>
      <xdr:rowOff>85725</xdr:rowOff>
    </xdr:from>
    <xdr:to>
      <xdr:col>0</xdr:col>
      <xdr:colOff>6076949</xdr:colOff>
      <xdr:row>149</xdr:row>
      <xdr:rowOff>123825</xdr:rowOff>
    </xdr:to>
    <xdr:pic>
      <xdr:nvPicPr>
        <xdr:cNvPr id="19" name="Imagen 1623393960">
          <a:extLst>
            <a:ext uri="{FF2B5EF4-FFF2-40B4-BE49-F238E27FC236}">
              <a16:creationId xmlns:a16="http://schemas.microsoft.com/office/drawing/2014/main" id="{D0532B2C-60C5-1D39-4F2E-ACBCBF0000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5724" y="25422225"/>
          <a:ext cx="5991225" cy="422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85724</xdr:colOff>
      <xdr:row>153</xdr:row>
      <xdr:rowOff>85724</xdr:rowOff>
    </xdr:from>
    <xdr:to>
      <xdr:col>0</xdr:col>
      <xdr:colOff>6266118</xdr:colOff>
      <xdr:row>170</xdr:row>
      <xdr:rowOff>19049</xdr:rowOff>
    </xdr:to>
    <xdr:pic>
      <xdr:nvPicPr>
        <xdr:cNvPr id="20" name="Imagen 19">
          <a:extLst>
            <a:ext uri="{FF2B5EF4-FFF2-40B4-BE49-F238E27FC236}">
              <a16:creationId xmlns:a16="http://schemas.microsoft.com/office/drawing/2014/main" id="{F009A614-91E4-D7A4-EA91-96C75EF6050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5724" y="30375224"/>
          <a:ext cx="6180394" cy="317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47625</xdr:colOff>
      <xdr:row>174</xdr:row>
      <xdr:rowOff>66676</xdr:rowOff>
    </xdr:from>
    <xdr:to>
      <xdr:col>0</xdr:col>
      <xdr:colOff>6353175</xdr:colOff>
      <xdr:row>189</xdr:row>
      <xdr:rowOff>47626</xdr:rowOff>
    </xdr:to>
    <xdr:pic>
      <xdr:nvPicPr>
        <xdr:cNvPr id="21" name="Imagen 20">
          <a:extLst>
            <a:ext uri="{FF2B5EF4-FFF2-40B4-BE49-F238E27FC236}">
              <a16:creationId xmlns:a16="http://schemas.microsoft.com/office/drawing/2014/main" id="{5886CCBD-EEE2-BB3E-A3C7-D0949BF3FC1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7625" y="34356676"/>
          <a:ext cx="630555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657225</xdr:colOff>
      <xdr:row>192</xdr:row>
      <xdr:rowOff>47626</xdr:rowOff>
    </xdr:from>
    <xdr:to>
      <xdr:col>0</xdr:col>
      <xdr:colOff>5838825</xdr:colOff>
      <xdr:row>213</xdr:row>
      <xdr:rowOff>9526</xdr:rowOff>
    </xdr:to>
    <xdr:pic>
      <xdr:nvPicPr>
        <xdr:cNvPr id="22" name="Imagen 21">
          <a:extLst>
            <a:ext uri="{FF2B5EF4-FFF2-40B4-BE49-F238E27FC236}">
              <a16:creationId xmlns:a16="http://schemas.microsoft.com/office/drawing/2014/main" id="{C078175F-4FAE-E4CE-DE6E-E3AB9D8583E8}"/>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57225" y="37823776"/>
          <a:ext cx="5181600"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152400</xdr:colOff>
      <xdr:row>216</xdr:row>
      <xdr:rowOff>123827</xdr:rowOff>
    </xdr:from>
    <xdr:to>
      <xdr:col>0</xdr:col>
      <xdr:colOff>6457950</xdr:colOff>
      <xdr:row>224</xdr:row>
      <xdr:rowOff>107674</xdr:rowOff>
    </xdr:to>
    <xdr:pic>
      <xdr:nvPicPr>
        <xdr:cNvPr id="23" name="Imagen 1" descr="Interfaz de usuario gráfica, Texto, Aplicación, Correo electrónico&#10;&#10;Descripción generada automáticamente">
          <a:extLst>
            <a:ext uri="{FF2B5EF4-FFF2-40B4-BE49-F238E27FC236}">
              <a16:creationId xmlns:a16="http://schemas.microsoft.com/office/drawing/2014/main" id="{2BEF7A58-CA48-A67D-3215-DC9260D22C7F}"/>
            </a:ext>
          </a:extLst>
        </xdr:cNvPr>
        <xdr:cNvPicPr>
          <a:picLocks noChangeAspect="1" noChangeArrowheads="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b="52318"/>
        <a:stretch>
          <a:fillRect/>
        </a:stretch>
      </xdr:blipFill>
      <xdr:spPr bwMode="auto">
        <a:xfrm>
          <a:off x="152400" y="42481088"/>
          <a:ext cx="6305550" cy="15078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180975</xdr:colOff>
      <xdr:row>8</xdr:row>
      <xdr:rowOff>38101</xdr:rowOff>
    </xdr:from>
    <xdr:to>
      <xdr:col>0</xdr:col>
      <xdr:colOff>4601639</xdr:colOff>
      <xdr:row>15</xdr:row>
      <xdr:rowOff>19051</xdr:rowOff>
    </xdr:to>
    <xdr:pic>
      <xdr:nvPicPr>
        <xdr:cNvPr id="24" name="Imagen 1" descr="Tabla&#10;&#10;Descripción generada automáticamente">
          <a:extLst>
            <a:ext uri="{FF2B5EF4-FFF2-40B4-BE49-F238E27FC236}">
              <a16:creationId xmlns:a16="http://schemas.microsoft.com/office/drawing/2014/main" id="{052C9B9D-738F-6CDC-AA59-D2AD62D5633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0975" y="1733551"/>
          <a:ext cx="4420664"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3733800</xdr:colOff>
      <xdr:row>20</xdr:row>
      <xdr:rowOff>28575</xdr:rowOff>
    </xdr:from>
    <xdr:to>
      <xdr:col>0</xdr:col>
      <xdr:colOff>4743450</xdr:colOff>
      <xdr:row>25</xdr:row>
      <xdr:rowOff>47625</xdr:rowOff>
    </xdr:to>
    <xdr:pic>
      <xdr:nvPicPr>
        <xdr:cNvPr id="25" name="Imagen 24" descr="Tabla&#10;&#10;Descripción generada automáticamente con confianza media">
          <a:extLst>
            <a:ext uri="{FF2B5EF4-FFF2-40B4-BE49-F238E27FC236}">
              <a16:creationId xmlns:a16="http://schemas.microsoft.com/office/drawing/2014/main" id="{2185F754-7D70-AD40-F49D-F4A3F68BC4F2}"/>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733800" y="4010025"/>
          <a:ext cx="1009650"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428625</xdr:colOff>
      <xdr:row>47</xdr:row>
      <xdr:rowOff>47626</xdr:rowOff>
    </xdr:from>
    <xdr:to>
      <xdr:col>0</xdr:col>
      <xdr:colOff>1447800</xdr:colOff>
      <xdr:row>51</xdr:row>
      <xdr:rowOff>91736</xdr:rowOff>
    </xdr:to>
    <xdr:pic>
      <xdr:nvPicPr>
        <xdr:cNvPr id="26" name="Imagen 25" descr="Tabla&#10;&#10;Descripción generada automáticamente con confianza media">
          <a:extLst>
            <a:ext uri="{FF2B5EF4-FFF2-40B4-BE49-F238E27FC236}">
              <a16:creationId xmlns:a16="http://schemas.microsoft.com/office/drawing/2014/main" id="{52D981E2-22EC-DD91-B186-9440C9D2A22F}"/>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28625" y="9220201"/>
          <a:ext cx="1019175" cy="8061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219075</xdr:colOff>
      <xdr:row>74</xdr:row>
      <xdr:rowOff>38100</xdr:rowOff>
    </xdr:from>
    <xdr:to>
      <xdr:col>0</xdr:col>
      <xdr:colOff>1101461</xdr:colOff>
      <xdr:row>77</xdr:row>
      <xdr:rowOff>190499</xdr:rowOff>
    </xdr:to>
    <xdr:pic>
      <xdr:nvPicPr>
        <xdr:cNvPr id="27" name="Imagen 26" descr="Imagen que contiene Tabla&#10;&#10;Descripción generada automáticamente">
          <a:extLst>
            <a:ext uri="{FF2B5EF4-FFF2-40B4-BE49-F238E27FC236}">
              <a16:creationId xmlns:a16="http://schemas.microsoft.com/office/drawing/2014/main" id="{EC2B8AD4-B750-885E-4637-1AACC2A51B99}"/>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9075" y="14354175"/>
          <a:ext cx="882386" cy="723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2401905</xdr:colOff>
      <xdr:row>233</xdr:row>
      <xdr:rowOff>72887</xdr:rowOff>
    </xdr:from>
    <xdr:to>
      <xdr:col>0</xdr:col>
      <xdr:colOff>9071113</xdr:colOff>
      <xdr:row>243</xdr:row>
      <xdr:rowOff>85134</xdr:rowOff>
    </xdr:to>
    <xdr:pic>
      <xdr:nvPicPr>
        <xdr:cNvPr id="2" name="Imagen 1">
          <a:extLst>
            <a:ext uri="{FF2B5EF4-FFF2-40B4-BE49-F238E27FC236}">
              <a16:creationId xmlns:a16="http://schemas.microsoft.com/office/drawing/2014/main" id="{DFD844FF-B821-4E8D-B426-6170039BFA76}"/>
            </a:ext>
          </a:extLst>
        </xdr:cNvPr>
        <xdr:cNvPicPr>
          <a:picLocks noChangeAspect="1"/>
        </xdr:cNvPicPr>
      </xdr:nvPicPr>
      <xdr:blipFill>
        <a:blip xmlns:r="http://schemas.openxmlformats.org/officeDocument/2006/relationships" r:embed="rId14"/>
        <a:stretch>
          <a:fillRect/>
        </a:stretch>
      </xdr:blipFill>
      <xdr:spPr>
        <a:xfrm>
          <a:off x="2401905" y="44434539"/>
          <a:ext cx="6669208" cy="186755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Flor Angela Blanco Valero" id="{13A1F4C1-9E7D-4E79-9FFB-8C0C5CC6CF8E}" userId="S::fblanco@agenciaatenea.gov.co::170291d2-669d-4f5b-8c9c-37158d30bfe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2" dT="2024-05-22T19:40:32.52" personId="{13A1F4C1-9E7D-4E79-9FFB-8C0C5CC6CF8E}" id="{DAD97C5C-D5C0-4635-9344-60E6C8603F67}">
    <text>Despliegue la lista de opciones y escoja la correspondiente a su tipo de Identificación:
CC : Cedula De Ciudadanía
NIT: Número de Identificación Tributaria
CE: Cedula de extranjería
PPT: Permiso por Protección Temporal
PEP: personas expuestas políticamente</text>
  </threadedComment>
  <threadedComment ref="C12" dT="2024-05-22T19:40:45.59" personId="{13A1F4C1-9E7D-4E79-9FFB-8C0C5CC6CF8E}" id="{91649ADF-0EB9-4FCB-AA9E-878CF135B5ED}">
    <text>Numero identificación del tercero persona Natural o Nombre de persona Jurídica</text>
  </threadedComment>
  <threadedComment ref="D12" dT="2024-05-22T19:40:55.42" personId="{13A1F4C1-9E7D-4E79-9FFB-8C0C5CC6CF8E}" id="{F97C23A5-4560-4B5B-89D1-12A61D1C0821}">
    <text>Nombre persona Natural o Nombre de persona Jurídica.</text>
  </threadedComment>
  <threadedComment ref="E12" dT="2024-05-22T19:41:15.94" personId="{13A1F4C1-9E7D-4E79-9FFB-8C0C5CC6CF8E}" id="{B566EF52-39CC-411B-9F9C-9D506312D081}">
    <text xml:space="preserve">Entidad bancaria donde tiene registrada su cuenta para el abono de sus Honorarios. </text>
  </threadedComment>
  <threadedComment ref="F12" dT="2024-05-22T19:41:28.19" personId="{13A1F4C1-9E7D-4E79-9FFB-8C0C5CC6CF8E}" id="{CFDB7C14-5910-41E6-8193-CAD9E7E2F177}">
    <text>Cuenta de Ahorros o cuenta corriente, despliegue la lista de opciones y escoja la que corresponda a su tipo de cuenta.</text>
  </threadedComment>
  <threadedComment ref="G12" dT="2024-05-22T19:41:43.28" personId="{13A1F4C1-9E7D-4E79-9FFB-8C0C5CC6CF8E}" id="{801EB9CB-BE98-44FF-8CC6-2B71ACA72529}">
    <text>Se debe diligenciar el número de cuenta según el certificado bancario anexado en sus documentos de cobro para el depósito de sus honorarios</text>
  </threadedComment>
  <threadedComment ref="H12" dT="2024-05-22T19:41:51.60" personId="{13A1F4C1-9E7D-4E79-9FFB-8C0C5CC6CF8E}" id="{B7CB6021-2C64-47BE-A41F-FF2B9BC70860}">
    <text xml:space="preserve"> Número del contrato como aparece en el proceso de contratación: Ejemplo ATENEA-000-2024</text>
  </threadedComment>
  <threadedComment ref="I12" dT="2024-05-22T19:42:03.36" personId="{13A1F4C1-9E7D-4E79-9FFB-8C0C5CC6CF8E}" id="{4598139A-2F1D-462B-B9CB-ADE85BB392BD}">
    <text>Se refiere a la fecha de suscripción del documento correspondiente al acta de inicio del contrato.</text>
  </threadedComment>
  <threadedComment ref="J12" dT="2024-05-22T19:42:24.64" personId="{13A1F4C1-9E7D-4E79-9FFB-8C0C5CC6CF8E}" id="{C83DE943-C183-4581-8E38-C6C3CA22E004}">
    <text>Solamente se deberá marcar X si su contrato presenta alguna ADICION, de lo contrario este espacio no se debe marcar</text>
  </threadedComment>
  <threadedComment ref="K12" dT="2024-05-22T19:42:32.35" personId="{13A1F4C1-9E7D-4E79-9FFB-8C0C5CC6CF8E}" id="{25E76E5A-FA4E-4E50-8350-6B2435466660}">
    <text>Solamente se deberá marcar X si su contrato presenta PRORROGA, de lo contrario este espacio no se debe marcar.</text>
  </threadedComment>
  <threadedComment ref="B16" dT="2024-05-22T19:43:22.45" personId="{13A1F4C1-9E7D-4E79-9FFB-8C0C5CC6CF8E}" id="{D5EB6DCB-A685-4361-9A2C-21F34B50742F}">
    <text>Indica la fuente de los recursos asignados a través del Registro Presupuestal.
Marcar según su soporte de CRP (CERTIFICADO DE REGISTRO PRESUPUESTAL) expedido por el área Financiera:</text>
  </threadedComment>
  <threadedComment ref="C16" dT="2024-05-22T19:47:55.76" personId="{13A1F4C1-9E7D-4E79-9FFB-8C0C5CC6CF8E}" id="{319ABB01-6B22-4F51-9430-01D2D53D52AB}">
    <text xml:space="preserve">Es el número correspondiente al Certificado de Disponibilidad Presupuestal asignado al contrato. Número que se encuentra en el Certificado de Registro Presupuestal. </text>
  </threadedComment>
  <threadedComment ref="D16" dT="2024-05-22T19:49:13.53" personId="{13A1F4C1-9E7D-4E79-9FFB-8C0C5CC6CF8E}" id="{3B11BA47-6EA0-4DCD-A2E5-5BF3984707B1}">
    <text>Hace referencia al valor correspondiente al Registro Presupuestal asignado para la ejecución del contrato. Asignado por la Dirección Financiera.</text>
  </threadedComment>
  <threadedComment ref="E16" dT="2024-05-22T19:49:21.50" personId="{13A1F4C1-9E7D-4E79-9FFB-8C0C5CC6CF8E}" id="{C50CC9F8-4576-45DB-82EE-3AFD6D07DB8D}">
    <text>Es el numero interno originado por el sistema BOGDATA para identificar los CRPs (CERTIFICADO DE REGISTRO PRESUPUESTAL) Numero que se ubica en este documento iniciando por 5000XXXXXX O 6000XXXXXX</text>
  </threadedComment>
  <threadedComment ref="F16" dT="2024-05-22T19:49:30.75" personId="{13A1F4C1-9E7D-4E79-9FFB-8C0C5CC6CF8E}" id="{896BA9A1-6B1E-4BC1-84C4-C9DBD9448C4E}">
    <text>Fecha de aprobación del CRP</text>
  </threadedComment>
  <threadedComment ref="G16" dT="2024-05-22T19:49:40.41" personId="{13A1F4C1-9E7D-4E79-9FFB-8C0C5CC6CF8E}" id="{AB026AF7-0BE2-44E8-8825-37DD490E0896}">
    <text>Corresponde al número que aparece en el CRP campo de CONCEPTO DEL GASTO</text>
  </threadedComment>
  <threadedComment ref="H16" dT="2024-05-22T20:13:00.92" personId="{13A1F4C1-9E7D-4E79-9FFB-8C0C5CC6CF8E}" id="{45E6F225-B5C1-4D9C-A29D-F350618B6F52}">
    <text>Corresponde al número que aparece en el CRP campo de RUBRO</text>
  </threadedComment>
  <threadedComment ref="I16" dT="2024-05-22T20:13:16.75" personId="{13A1F4C1-9E7D-4E79-9FFB-8C0C5CC6CF8E}" id="{7646F3A0-2592-40F9-AAAD-3A913690376A}">
    <text>Deberá indicar el número del depósito a afectar que aparece en el registro presupuestal.</text>
  </threadedComment>
  <threadedComment ref="J16" dT="2024-05-22T20:15:43.74" personId="{13A1F4C1-9E7D-4E79-9FFB-8C0C5CC6CF8E}" id="{B4FF74ED-E037-420A-BDDC-5743420374E3}">
    <text>Registrar el valor a afectar por rubro</text>
  </threadedComment>
  <threadedComment ref="B24" dT="2024-05-22T20:18:40.98" personId="{13A1F4C1-9E7D-4E79-9FFB-8C0C5CC6CF8E}" id="{57F1A843-6C38-4802-8E58-354A7528188C}">
    <text>Colocar el numero de la cuenta de cobro</text>
  </threadedComment>
  <threadedComment ref="D24" dT="2024-05-22T20:18:50.92" personId="{13A1F4C1-9E7D-4E79-9FFB-8C0C5CC6CF8E}" id="{828037F1-DAB5-4B73-9A6A-0341EA5D4432}">
    <text>Periodo de cobro</text>
  </threadedComment>
  <threadedComment ref="J24" dT="2024-05-22T20:19:07.63" personId="{13A1F4C1-9E7D-4E79-9FFB-8C0C5CC6CF8E}" id="{43172BFB-AFC6-461C-8325-42D91A6889F3}">
    <text>Valor de la factura</text>
  </threadedComment>
  <threadedComment ref="J26" dT="2024-05-22T20:19:17.33" personId="{13A1F4C1-9E7D-4E79-9FFB-8C0C5CC6CF8E}" id="{CF126663-5A99-432F-AE04-F3B238E3B808}">
    <text>Valor total de facturas</text>
  </threadedComment>
  <threadedComment ref="B27" dT="2024-05-22T20:20:44.13" personId="{13A1F4C1-9E7D-4E79-9FFB-8C0C5CC6CF8E}" id="{31785CC7-90D9-4C1A-8917-900E08B042B9}">
    <text>Es importante revisar que el valor total de facturas y valor total de la afectación total de la factura sean iguales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880C8-B57C-45E0-9CCC-D0C7E19CBFB3}">
  <sheetPr>
    <pageSetUpPr fitToPage="1"/>
  </sheetPr>
  <dimension ref="B1:JC698"/>
  <sheetViews>
    <sheetView showGridLines="0" tabSelected="1" zoomScale="80" zoomScaleNormal="80" workbookViewId="0">
      <selection activeCell="C89" sqref="C89"/>
    </sheetView>
  </sheetViews>
  <sheetFormatPr baseColWidth="10" defaultColWidth="9.140625" defaultRowHeight="15" x14ac:dyDescent="0.25"/>
  <cols>
    <col min="1" max="1" width="9.140625" style="4" customWidth="1"/>
    <col min="2" max="2" width="19.42578125" style="4" customWidth="1"/>
    <col min="3" max="3" width="27.7109375" style="4" customWidth="1"/>
    <col min="4" max="4" width="23.85546875" style="4" customWidth="1"/>
    <col min="5" max="5" width="18.42578125" style="4" customWidth="1"/>
    <col min="6" max="6" width="26.28515625" style="4" customWidth="1"/>
    <col min="7" max="7" width="27.7109375" style="4" customWidth="1"/>
    <col min="8" max="8" width="24.85546875" style="4" customWidth="1"/>
    <col min="9" max="9" width="18.28515625" style="4" customWidth="1"/>
    <col min="10" max="10" width="14.28515625" style="4" customWidth="1"/>
    <col min="11" max="11" width="12.140625" style="4" bestFit="1" customWidth="1"/>
    <col min="12" max="12" width="3" style="4" customWidth="1"/>
    <col min="13" max="13" width="4.140625" style="4" customWidth="1"/>
    <col min="14" max="14" width="31.140625" style="4" customWidth="1"/>
    <col min="15" max="15" width="21.7109375" style="4" customWidth="1"/>
    <col min="16" max="16" width="2.42578125" style="4" customWidth="1"/>
    <col min="17" max="17" width="2.28515625" style="4" customWidth="1"/>
    <col min="18" max="16384" width="9.140625" style="4"/>
  </cols>
  <sheetData>
    <row r="1" spans="2:263" ht="15.75" thickBot="1" x14ac:dyDescent="0.3"/>
    <row r="2" spans="2:263" s="34" customFormat="1" ht="15" customHeight="1" x14ac:dyDescent="0.2">
      <c r="B2" s="78"/>
      <c r="C2" s="85" t="s">
        <v>392</v>
      </c>
      <c r="D2" s="86"/>
      <c r="E2" s="86"/>
      <c r="F2" s="86"/>
      <c r="G2" s="86"/>
      <c r="H2" s="87"/>
      <c r="I2" s="81" t="s">
        <v>388</v>
      </c>
      <c r="J2" s="82"/>
      <c r="K2" s="33" t="s">
        <v>393</v>
      </c>
    </row>
    <row r="3" spans="2:263" s="34" customFormat="1" ht="15" customHeight="1" x14ac:dyDescent="0.2">
      <c r="B3" s="79"/>
      <c r="C3" s="88"/>
      <c r="D3" s="89"/>
      <c r="E3" s="89"/>
      <c r="F3" s="89"/>
      <c r="G3" s="89"/>
      <c r="H3" s="90"/>
      <c r="I3" s="83" t="s">
        <v>389</v>
      </c>
      <c r="J3" s="84"/>
      <c r="K3" s="35">
        <v>4</v>
      </c>
    </row>
    <row r="4" spans="2:263" s="34" customFormat="1" ht="14.25" x14ac:dyDescent="0.2">
      <c r="B4" s="79"/>
      <c r="C4" s="88"/>
      <c r="D4" s="89"/>
      <c r="E4" s="89"/>
      <c r="F4" s="89"/>
      <c r="G4" s="89"/>
      <c r="H4" s="90"/>
      <c r="I4" s="36"/>
      <c r="J4" s="73" t="s">
        <v>390</v>
      </c>
      <c r="K4" s="37">
        <v>45842</v>
      </c>
    </row>
    <row r="5" spans="2:263" s="34" customFormat="1" ht="14.25" x14ac:dyDescent="0.2">
      <c r="B5" s="80"/>
      <c r="C5" s="91"/>
      <c r="D5" s="92"/>
      <c r="E5" s="92"/>
      <c r="F5" s="92"/>
      <c r="G5" s="92"/>
      <c r="H5" s="93"/>
      <c r="I5" s="38"/>
      <c r="J5" s="39" t="s">
        <v>391</v>
      </c>
      <c r="K5" s="40" t="s">
        <v>394</v>
      </c>
    </row>
    <row r="6" spans="2:263" ht="16.5" customHeight="1" x14ac:dyDescent="0.25">
      <c r="B6" s="106"/>
      <c r="C6" s="107"/>
      <c r="D6" s="107"/>
      <c r="E6" s="107"/>
      <c r="F6" s="107"/>
      <c r="G6" s="107"/>
      <c r="K6" s="61"/>
    </row>
    <row r="7" spans="2:263" ht="28.5" customHeight="1" x14ac:dyDescent="0.25">
      <c r="B7" s="100" t="s">
        <v>0</v>
      </c>
      <c r="C7" s="101"/>
      <c r="D7" s="101"/>
      <c r="E7" s="101"/>
      <c r="F7" s="101"/>
      <c r="G7" s="101"/>
      <c r="H7" s="101"/>
      <c r="I7" s="101"/>
      <c r="J7" s="101"/>
      <c r="K7" s="102"/>
    </row>
    <row r="8" spans="2:263" ht="34.5" customHeight="1" x14ac:dyDescent="0.25">
      <c r="B8" s="109" t="s">
        <v>1</v>
      </c>
      <c r="C8" s="110"/>
      <c r="D8" s="110"/>
      <c r="E8" s="110"/>
      <c r="F8" s="110"/>
      <c r="G8" s="110"/>
      <c r="H8" s="110"/>
      <c r="I8" s="110"/>
      <c r="J8" s="110"/>
      <c r="K8" s="111"/>
    </row>
    <row r="9" spans="2:263" ht="78.75" customHeight="1" x14ac:dyDescent="0.25">
      <c r="B9" s="109" t="s">
        <v>2</v>
      </c>
      <c r="C9" s="110"/>
      <c r="D9" s="110"/>
      <c r="E9" s="110"/>
      <c r="F9" s="110"/>
      <c r="G9" s="110"/>
      <c r="H9" s="110"/>
      <c r="I9" s="110"/>
      <c r="J9" s="110"/>
      <c r="K9" s="111"/>
    </row>
    <row r="10" spans="2:263" ht="28.5" customHeight="1" x14ac:dyDescent="0.25">
      <c r="B10" s="100" t="s">
        <v>3</v>
      </c>
      <c r="C10" s="101"/>
      <c r="D10" s="101"/>
      <c r="E10" s="101"/>
      <c r="F10" s="101"/>
      <c r="G10" s="101"/>
      <c r="H10" s="101"/>
      <c r="I10" s="101"/>
      <c r="J10" s="101"/>
      <c r="K10" s="102"/>
    </row>
    <row r="11" spans="2:263" ht="59.25" customHeight="1" x14ac:dyDescent="0.25">
      <c r="B11" s="55" t="s">
        <v>4</v>
      </c>
      <c r="C11" s="53" t="s">
        <v>5</v>
      </c>
      <c r="D11" s="64" t="s">
        <v>6</v>
      </c>
      <c r="E11" s="53" t="s">
        <v>7</v>
      </c>
      <c r="F11" s="53" t="s">
        <v>8</v>
      </c>
      <c r="G11" s="53" t="s">
        <v>9</v>
      </c>
      <c r="H11" s="53" t="s">
        <v>10</v>
      </c>
      <c r="I11" s="53" t="s">
        <v>11</v>
      </c>
      <c r="J11" s="53" t="s">
        <v>12</v>
      </c>
      <c r="K11" s="54" t="s">
        <v>13</v>
      </c>
    </row>
    <row r="12" spans="2:263" ht="45.75" customHeight="1" x14ac:dyDescent="0.25">
      <c r="B12" s="56"/>
      <c r="C12" s="57"/>
      <c r="D12" s="65"/>
      <c r="E12" s="58"/>
      <c r="F12" s="58"/>
      <c r="G12" s="68"/>
      <c r="H12" s="57"/>
      <c r="I12" s="59"/>
      <c r="J12" s="58"/>
      <c r="K12" s="60"/>
      <c r="L12" s="1"/>
      <c r="IU12"/>
      <c r="IV12"/>
      <c r="IW12"/>
      <c r="IX12"/>
      <c r="IY12"/>
      <c r="IZ12"/>
      <c r="JA12"/>
    </row>
    <row r="13" spans="2:263" ht="52.5" customHeight="1" x14ac:dyDescent="0.25">
      <c r="B13" s="108" t="s">
        <v>14</v>
      </c>
      <c r="C13" s="96"/>
      <c r="D13" s="112"/>
      <c r="E13" s="113"/>
      <c r="F13" s="113"/>
      <c r="G13" s="113"/>
      <c r="H13" s="113"/>
      <c r="I13" s="113"/>
      <c r="J13" s="113"/>
      <c r="K13" s="114"/>
      <c r="L13" s="1"/>
      <c r="IW13"/>
      <c r="IX13"/>
      <c r="IY13"/>
      <c r="IZ13"/>
      <c r="JA13"/>
      <c r="JB13"/>
      <c r="JC13"/>
    </row>
    <row r="14" spans="2:263" ht="28.5" customHeight="1" x14ac:dyDescent="0.25">
      <c r="B14" s="100" t="s">
        <v>15</v>
      </c>
      <c r="C14" s="101"/>
      <c r="D14" s="101"/>
      <c r="E14" s="101"/>
      <c r="F14" s="101"/>
      <c r="G14" s="101"/>
      <c r="H14" s="101"/>
      <c r="I14" s="101"/>
      <c r="J14" s="101"/>
      <c r="K14" s="102"/>
      <c r="M14"/>
      <c r="N14"/>
      <c r="O14"/>
      <c r="IW14"/>
      <c r="IX14"/>
      <c r="IY14"/>
      <c r="IZ14"/>
      <c r="JA14"/>
      <c r="JB14"/>
      <c r="JC14"/>
    </row>
    <row r="15" spans="2:263" ht="58.5" customHeight="1" x14ac:dyDescent="0.25">
      <c r="B15" s="62" t="s">
        <v>16</v>
      </c>
      <c r="C15" s="63" t="s">
        <v>17</v>
      </c>
      <c r="D15" s="63" t="s">
        <v>18</v>
      </c>
      <c r="E15" s="63" t="s">
        <v>19</v>
      </c>
      <c r="F15" s="53" t="s">
        <v>20</v>
      </c>
      <c r="G15" s="53" t="s">
        <v>21</v>
      </c>
      <c r="H15" s="53" t="s">
        <v>22</v>
      </c>
      <c r="I15" s="53" t="s">
        <v>23</v>
      </c>
      <c r="J15" s="96" t="s">
        <v>401</v>
      </c>
      <c r="K15" s="97"/>
      <c r="L15"/>
      <c r="M15"/>
      <c r="IU15"/>
      <c r="IV15"/>
      <c r="IW15"/>
      <c r="IX15"/>
      <c r="IY15"/>
      <c r="IZ15"/>
      <c r="JA15"/>
    </row>
    <row r="16" spans="2:263" s="1" customFormat="1" ht="45.75" customHeight="1" x14ac:dyDescent="0.25">
      <c r="B16" s="29"/>
      <c r="C16" s="30"/>
      <c r="D16" s="30"/>
      <c r="E16" s="31"/>
      <c r="F16" s="32"/>
      <c r="G16" s="66"/>
      <c r="H16" s="67"/>
      <c r="I16" s="66"/>
      <c r="J16" s="98"/>
      <c r="K16" s="99"/>
      <c r="L16" s="42"/>
      <c r="M16" s="42"/>
    </row>
    <row r="17" spans="2:12" s="1" customFormat="1" ht="45.75" customHeight="1" x14ac:dyDescent="0.25">
      <c r="B17" s="29"/>
      <c r="C17" s="30"/>
      <c r="D17" s="30"/>
      <c r="E17" s="31"/>
      <c r="F17" s="32"/>
      <c r="G17" s="66"/>
      <c r="H17" s="67"/>
      <c r="I17" s="66"/>
      <c r="J17" s="98"/>
      <c r="K17" s="99"/>
    </row>
    <row r="18" spans="2:12" s="1" customFormat="1" ht="45.75" customHeight="1" x14ac:dyDescent="0.25">
      <c r="B18" s="29"/>
      <c r="C18" s="30"/>
      <c r="D18" s="30"/>
      <c r="E18" s="31"/>
      <c r="F18" s="32"/>
      <c r="G18" s="66"/>
      <c r="H18" s="67"/>
      <c r="I18" s="66"/>
      <c r="J18" s="98"/>
      <c r="K18" s="99"/>
    </row>
    <row r="19" spans="2:12" s="1" customFormat="1" ht="45.75" customHeight="1" x14ac:dyDescent="0.25">
      <c r="B19" s="29"/>
      <c r="C19" s="30"/>
      <c r="D19" s="30"/>
      <c r="E19" s="31"/>
      <c r="F19" s="32"/>
      <c r="G19" s="66"/>
      <c r="H19" s="67"/>
      <c r="I19" s="66"/>
      <c r="J19" s="98"/>
      <c r="K19" s="99"/>
    </row>
    <row r="20" spans="2:12" ht="24" customHeight="1" x14ac:dyDescent="0.25">
      <c r="B20" s="103" t="s">
        <v>24</v>
      </c>
      <c r="C20" s="104"/>
      <c r="D20" s="104"/>
      <c r="E20" s="104"/>
      <c r="F20" s="104"/>
      <c r="G20" s="104"/>
      <c r="H20" s="104"/>
      <c r="I20" s="104"/>
      <c r="J20" s="104"/>
      <c r="K20" s="105"/>
    </row>
    <row r="21" spans="2:12" ht="27.75" customHeight="1" x14ac:dyDescent="0.25">
      <c r="B21" s="103"/>
      <c r="C21" s="104"/>
      <c r="D21" s="104"/>
      <c r="E21" s="104"/>
      <c r="F21" s="104"/>
      <c r="G21" s="104"/>
      <c r="H21" s="104"/>
      <c r="I21" s="104"/>
      <c r="J21" s="104"/>
      <c r="K21" s="105"/>
    </row>
    <row r="22" spans="2:12" ht="28.5" customHeight="1" x14ac:dyDescent="0.25">
      <c r="B22" s="100" t="s">
        <v>25</v>
      </c>
      <c r="C22" s="101"/>
      <c r="D22" s="101"/>
      <c r="E22" s="101"/>
      <c r="F22" s="101"/>
      <c r="G22" s="101"/>
      <c r="H22" s="101"/>
      <c r="I22" s="101"/>
      <c r="J22" s="101"/>
      <c r="K22" s="102"/>
    </row>
    <row r="23" spans="2:12" s="41" customFormat="1" ht="43.5" customHeight="1" x14ac:dyDescent="0.25">
      <c r="B23" s="108" t="s">
        <v>26</v>
      </c>
      <c r="C23" s="96"/>
      <c r="D23" s="96" t="s">
        <v>27</v>
      </c>
      <c r="E23" s="96"/>
      <c r="F23" s="96"/>
      <c r="G23" s="96"/>
      <c r="H23" s="96"/>
      <c r="I23" s="96"/>
      <c r="J23" s="96" t="s">
        <v>28</v>
      </c>
      <c r="K23" s="97"/>
    </row>
    <row r="24" spans="2:12" s="2" customFormat="1" ht="46.5" customHeight="1" x14ac:dyDescent="0.25">
      <c r="B24" s="94"/>
      <c r="C24" s="95"/>
      <c r="D24" s="95"/>
      <c r="E24" s="95"/>
      <c r="F24" s="95"/>
      <c r="G24" s="95"/>
      <c r="H24" s="95"/>
      <c r="I24" s="95"/>
      <c r="J24" s="123"/>
      <c r="K24" s="124"/>
    </row>
    <row r="25" spans="2:12" s="2" customFormat="1" ht="46.5" customHeight="1" x14ac:dyDescent="0.25">
      <c r="B25" s="94"/>
      <c r="C25" s="95"/>
      <c r="D25" s="95"/>
      <c r="E25" s="95"/>
      <c r="F25" s="95"/>
      <c r="G25" s="95"/>
      <c r="H25" s="95"/>
      <c r="I25" s="95"/>
      <c r="J25" s="123"/>
      <c r="K25" s="124"/>
    </row>
    <row r="26" spans="2:12" ht="21.75" customHeight="1" x14ac:dyDescent="0.25">
      <c r="B26" s="146" t="s">
        <v>29</v>
      </c>
      <c r="C26" s="147"/>
      <c r="D26" s="147"/>
      <c r="E26" s="147"/>
      <c r="F26" s="147"/>
      <c r="G26" s="147"/>
      <c r="H26" s="147"/>
      <c r="I26" s="147"/>
      <c r="J26" s="123">
        <f>SUM(J24:K25)</f>
        <v>0</v>
      </c>
      <c r="K26" s="124"/>
      <c r="L26" s="43"/>
    </row>
    <row r="27" spans="2:12" ht="15" customHeight="1" x14ac:dyDescent="0.25">
      <c r="B27" s="140" t="str">
        <f>IF(J26=SUM(J16:K19),TRIM($I$104),"El valor total de las facturas no es igual a la suma de los valores de cada concepto de gasto.")</f>
        <v>Pesos Moneda Legal Colombiana</v>
      </c>
      <c r="C27" s="141"/>
      <c r="D27" s="141"/>
      <c r="E27" s="141"/>
      <c r="F27" s="141"/>
      <c r="G27" s="141"/>
      <c r="H27" s="141"/>
      <c r="I27" s="141"/>
      <c r="J27" s="141"/>
      <c r="K27" s="142"/>
      <c r="L27" s="43"/>
    </row>
    <row r="28" spans="2:12" ht="17.25" customHeight="1" x14ac:dyDescent="0.25">
      <c r="B28" s="143"/>
      <c r="C28" s="144"/>
      <c r="D28" s="144"/>
      <c r="E28" s="144"/>
      <c r="F28" s="144"/>
      <c r="G28" s="144"/>
      <c r="H28" s="144"/>
      <c r="I28" s="144"/>
      <c r="J28" s="144"/>
      <c r="K28" s="145"/>
    </row>
    <row r="29" spans="2:12" ht="69" customHeight="1" x14ac:dyDescent="0.25">
      <c r="B29" s="137" t="s">
        <v>30</v>
      </c>
      <c r="C29" s="138"/>
      <c r="D29" s="138"/>
      <c r="E29" s="138"/>
      <c r="F29" s="138"/>
      <c r="G29" s="138"/>
      <c r="H29" s="138"/>
      <c r="I29" s="138"/>
      <c r="J29" s="138"/>
      <c r="K29" s="139"/>
      <c r="L29" s="1"/>
    </row>
    <row r="30" spans="2:12" ht="59.25" customHeight="1" x14ac:dyDescent="0.25">
      <c r="B30" s="148" t="s">
        <v>407</v>
      </c>
      <c r="C30" s="149"/>
      <c r="D30" s="149"/>
      <c r="E30" s="149"/>
      <c r="F30" s="149"/>
      <c r="G30" s="149"/>
      <c r="H30" s="149"/>
      <c r="I30" s="149"/>
      <c r="J30" s="149"/>
      <c r="K30" s="150"/>
      <c r="L30" s="1"/>
    </row>
    <row r="31" spans="2:12" ht="15.75" customHeight="1" x14ac:dyDescent="0.25">
      <c r="B31" s="74"/>
      <c r="C31" s="151" t="s">
        <v>397</v>
      </c>
      <c r="D31" s="152"/>
      <c r="E31" s="152"/>
      <c r="F31" s="152"/>
      <c r="G31" s="152"/>
      <c r="H31" s="152"/>
      <c r="I31" s="152"/>
      <c r="J31" s="152"/>
      <c r="K31" s="61"/>
    </row>
    <row r="32" spans="2:12" x14ac:dyDescent="0.25">
      <c r="B32" s="74"/>
      <c r="C32" s="153" t="s">
        <v>398</v>
      </c>
      <c r="D32" s="153"/>
      <c r="E32" s="153" t="s">
        <v>399</v>
      </c>
      <c r="F32" s="153"/>
      <c r="G32" s="153" t="s">
        <v>400</v>
      </c>
      <c r="H32" s="153"/>
      <c r="I32" s="153" t="s">
        <v>403</v>
      </c>
      <c r="J32" s="153"/>
      <c r="K32" s="61"/>
    </row>
    <row r="33" spans="2:12" ht="20.25" customHeight="1" x14ac:dyDescent="0.25">
      <c r="B33" s="74"/>
      <c r="C33" s="155"/>
      <c r="D33" s="155"/>
      <c r="E33" s="155"/>
      <c r="F33" s="155"/>
      <c r="G33" s="160"/>
      <c r="H33" s="160"/>
      <c r="I33" s="154"/>
      <c r="J33" s="154"/>
      <c r="K33" s="61"/>
    </row>
    <row r="34" spans="2:12" ht="24" customHeight="1" x14ac:dyDescent="0.25">
      <c r="B34" s="74"/>
      <c r="C34" s="155"/>
      <c r="D34" s="155"/>
      <c r="E34" s="155"/>
      <c r="F34" s="155"/>
      <c r="G34" s="160"/>
      <c r="H34" s="160"/>
      <c r="I34" s="154"/>
      <c r="J34" s="154"/>
      <c r="K34" s="61"/>
    </row>
    <row r="35" spans="2:12" ht="21.75" customHeight="1" x14ac:dyDescent="0.25">
      <c r="B35" s="74"/>
      <c r="C35" s="155"/>
      <c r="D35" s="155"/>
      <c r="E35" s="155"/>
      <c r="F35" s="155"/>
      <c r="G35" s="160"/>
      <c r="H35" s="160"/>
      <c r="I35" s="154"/>
      <c r="J35" s="154"/>
      <c r="K35" s="61"/>
    </row>
    <row r="36" spans="2:12" ht="15.75" customHeight="1" x14ac:dyDescent="0.25">
      <c r="B36" s="74"/>
      <c r="C36" s="161" t="s">
        <v>29</v>
      </c>
      <c r="D36" s="161"/>
      <c r="E36" s="161"/>
      <c r="F36" s="161"/>
      <c r="G36" s="161"/>
      <c r="H36" s="161"/>
      <c r="I36" s="159">
        <f>ROUND(SUM(I33:J35),0)</f>
        <v>0</v>
      </c>
      <c r="J36" s="159"/>
      <c r="K36" s="61"/>
    </row>
    <row r="37" spans="2:12" ht="21" customHeight="1" x14ac:dyDescent="0.25">
      <c r="B37" s="74"/>
      <c r="C37" s="72"/>
      <c r="D37" s="72"/>
      <c r="E37" s="72"/>
      <c r="F37" s="72"/>
      <c r="G37" s="72"/>
      <c r="H37" s="72"/>
      <c r="I37" s="72"/>
      <c r="J37" s="72"/>
      <c r="K37" s="75"/>
      <c r="L37" s="1"/>
    </row>
    <row r="38" spans="2:12" ht="21" customHeight="1" x14ac:dyDescent="0.25">
      <c r="B38" s="156" t="s">
        <v>406</v>
      </c>
      <c r="C38" s="157"/>
      <c r="D38" s="157"/>
      <c r="E38" s="157"/>
      <c r="F38" s="157"/>
      <c r="G38" s="157"/>
      <c r="H38" s="157"/>
      <c r="I38" s="157"/>
      <c r="J38" s="157"/>
      <c r="K38" s="158"/>
      <c r="L38" s="1"/>
    </row>
    <row r="39" spans="2:12" x14ac:dyDescent="0.25">
      <c r="B39" s="69"/>
      <c r="C39" s="70"/>
      <c r="D39" s="70"/>
      <c r="E39" s="70"/>
      <c r="F39" s="70"/>
      <c r="G39" s="70"/>
      <c r="H39" s="70"/>
      <c r="I39" s="70"/>
      <c r="J39" s="70"/>
      <c r="K39" s="71"/>
      <c r="L39" s="1"/>
    </row>
    <row r="40" spans="2:12" ht="23.25" customHeight="1" x14ac:dyDescent="0.25">
      <c r="B40" s="130" t="s">
        <v>31</v>
      </c>
      <c r="C40" s="131"/>
      <c r="D40" s="131"/>
      <c r="E40" s="117"/>
      <c r="F40" s="118"/>
      <c r="G40" s="118"/>
      <c r="H40" s="118"/>
      <c r="I40" s="118"/>
      <c r="J40" s="118"/>
      <c r="K40" s="119"/>
      <c r="L40" s="1"/>
    </row>
    <row r="41" spans="2:12" ht="21.75" customHeight="1" x14ac:dyDescent="0.25">
      <c r="B41" s="132" t="s">
        <v>32</v>
      </c>
      <c r="C41" s="133"/>
      <c r="D41" s="133"/>
      <c r="E41" s="120"/>
      <c r="F41" s="121"/>
      <c r="G41" s="121"/>
      <c r="H41" s="121"/>
      <c r="I41" s="121"/>
      <c r="J41" s="121"/>
      <c r="K41" s="122"/>
      <c r="L41" s="1"/>
    </row>
    <row r="42" spans="2:12" ht="24" customHeight="1" x14ac:dyDescent="0.25">
      <c r="B42" s="125" t="s">
        <v>33</v>
      </c>
      <c r="C42" s="126"/>
      <c r="D42" s="126"/>
      <c r="E42" s="127"/>
      <c r="F42" s="128"/>
      <c r="G42" s="128"/>
      <c r="H42" s="128"/>
      <c r="I42" s="128"/>
      <c r="J42" s="128"/>
      <c r="K42" s="129"/>
      <c r="L42" s="1"/>
    </row>
    <row r="43" spans="2:12" ht="26.25" customHeight="1" thickBot="1" x14ac:dyDescent="0.3">
      <c r="B43" s="115" t="s">
        <v>34</v>
      </c>
      <c r="C43" s="116"/>
      <c r="D43" s="116"/>
      <c r="E43" s="134"/>
      <c r="F43" s="135"/>
      <c r="G43" s="135"/>
      <c r="H43" s="135"/>
      <c r="I43" s="135"/>
      <c r="J43" s="135"/>
      <c r="K43" s="136"/>
      <c r="L43" s="1"/>
    </row>
    <row r="92" spans="2:16" hidden="1" x14ac:dyDescent="0.25"/>
    <row r="93" spans="2:16" hidden="1" x14ac:dyDescent="0.25"/>
    <row r="94" spans="2:16" customFormat="1" hidden="1" x14ac:dyDescent="0.25"/>
    <row r="95" spans="2:16" s="44" customFormat="1" ht="17.25" hidden="1" customHeight="1" x14ac:dyDescent="0.2">
      <c r="C95" s="44" t="s">
        <v>35</v>
      </c>
      <c r="D95" s="44" t="s">
        <v>36</v>
      </c>
      <c r="L95" s="45">
        <f>+J26</f>
        <v>0</v>
      </c>
      <c r="O95" s="46"/>
      <c r="P95" s="47">
        <f>(L95-INT(L95))*100</f>
        <v>0</v>
      </c>
    </row>
    <row r="96" spans="2:16" s="44" customFormat="1" ht="12.75" hidden="1" x14ac:dyDescent="0.2">
      <c r="B96" s="44" t="s">
        <v>37</v>
      </c>
      <c r="C96" s="48" t="s">
        <v>38</v>
      </c>
      <c r="D96" s="44" t="s">
        <v>39</v>
      </c>
    </row>
    <row r="97" spans="2:14" s="44" customFormat="1" ht="12.75" hidden="1" x14ac:dyDescent="0.2">
      <c r="B97" s="44" t="s">
        <v>40</v>
      </c>
      <c r="C97" s="48" t="s">
        <v>41</v>
      </c>
      <c r="D97" s="44" t="s">
        <v>42</v>
      </c>
    </row>
    <row r="98" spans="2:14" s="44" customFormat="1" ht="12.75" hidden="1" x14ac:dyDescent="0.2">
      <c r="B98" s="44" t="s">
        <v>43</v>
      </c>
      <c r="C98" s="48" t="s">
        <v>44</v>
      </c>
      <c r="D98" s="44" t="s">
        <v>45</v>
      </c>
      <c r="E98" s="44" t="str">
        <f>IF(LEN(L95)=13,MID(L95,1,1),IF(LEN(L95)=14,MID(L95,1,2),""))</f>
        <v/>
      </c>
      <c r="F98" s="44" t="str">
        <f>IF(LEN(L95)=12,MID(L95,1,1),IF(LEN(L95)=13,MID(L95,2,1),IF(LEN(L95)=14,MID(L95,3,1),"")))</f>
        <v/>
      </c>
      <c r="G98" s="44" t="str">
        <f>IF(LEN(L95)=10,MID(L95,1,1),IF(LEN(L95)=11,MID(L95,1,2),IF(LEN(L95)=12,MID(L95,2,2),IF(LEN(L95)=13,MID(L95,3,2),IF(LEN(L95)=14,MID(L95,4,2),"")))))</f>
        <v/>
      </c>
      <c r="H98" s="44" t="str">
        <f>IF(LEN(L95)=9,MID(L95,1,1),IF(LEN(L95)=10,MID(L95,2,1),IF(LEN(L95)=11,MID(L95,3,1),IF(LEN(L95)=12,MID(L95,4,1),IF(LEN(L95)=13,MID(L95,5,1),IF(LEN(L95)=14,MID(L95,6,1),""))))))</f>
        <v/>
      </c>
      <c r="I98" s="44" t="str">
        <f>IF(LEN(L95)=7,MID(L95,1,1),IF(LEN(L95)=8,MID(L95,1,2),IF(LEN(L95)=9,MID(L95,2,2),IF(LEN(L95)=10,MID(L95,3,2),IF(LEN(L95)=11,MID(L95,4,2),IF(LEN(L95)=12,MID(L95,5,2),IF(LEN(L95)=13,MID(L95,6,2),MID(L95,7,2))))))))</f>
        <v/>
      </c>
      <c r="J98" s="44" t="str">
        <f>IF(LEN(L95)=6,MID(L95,1,1),IF(LEN(L95)=7,MID(L95,2,1),IF(LEN(L95)=8,MID(L95,3,1),IF(LEN(L95)=9,MID(L95,4,1),IF(LEN(L95)=10,MID(L95,5,1),IF(LEN(L95)=11,MID(L95,6,1),IF(LEN(L95)=12,MID(L95,7,1),MID(L95,8,1))))))))</f>
        <v/>
      </c>
      <c r="K98" s="44" t="str">
        <f>IF(LEN(L95)=4,MID(L95,1,1),IF(LEN(L95)=5,MID(L95,1,2),IF(LEN(L95)=6,MID(L95,2,2),IF(LEN(L95)=7,MID(L95,3,2),IF(LEN(L95)=8,MID(L95,4,2),IF(LEN(L95)=9,MID(L95,5,2),IF(LEN(L95)=10,MID(L95,6,2),MID(L95,7,2))))))))</f>
        <v/>
      </c>
      <c r="L98" s="44" t="str">
        <f>IF(LEN(L95)=3,MID(L95,1,1),IF(LEN(L95)=4,MID(L95,2,1),IF(LEN(L95)=5,MID(L95,3,1),IF(LEN(L95)=6,MID(L95,4,1),IF(LEN(L95)=7,MID(L95,5,1),IF(LEN(L95)=8,MID(L95,6,1),IF(LEN(L95)=9,MID(L95,7,1),MID(L95,8,1))))))))</f>
        <v/>
      </c>
      <c r="M98" s="44" t="str">
        <f>IF(LEN(L95)=3,MID(L95,2,2),IF(LEN(L95)=4,MID(L95,3,2),IF(LEN(L95)=5,MID(L95,4,2),IF(LEN(L95)=6,MID(L95,5,2),IF(LEN(L95)=7,MID(L95,6,2),IF(LEN(L95)=8,MID(L95,7,2),IF(LEN(L95)=9,MID(L95,8,2),MID(L95,9,2))))))))</f>
        <v/>
      </c>
    </row>
    <row r="99" spans="2:14" s="44" customFormat="1" ht="12.75" hidden="1" x14ac:dyDescent="0.2">
      <c r="C99" s="48" t="s">
        <v>46</v>
      </c>
      <c r="D99" s="44" t="s">
        <v>47</v>
      </c>
      <c r="J99" s="44" t="str">
        <f>IF(LEN(L95)=14,MID(L95,9,1),"")</f>
        <v/>
      </c>
      <c r="K99" s="44" t="str">
        <f>IF(LEN(L95)=12,MID(L95,8,2),IF(LEN(L95)=13,MID(L95,9,2),IF(LEN(L95)=14,MID(L95,10,2),"")))</f>
        <v/>
      </c>
      <c r="L99" s="44" t="str">
        <f>IF(LEN(L95)=11,MID(L95,9,1),IF(LEN(L95)=12,MID(L95,10,1),IF(LEN(L95)=13,MID(L95,11,1),IF(LEN(L95)=14,MID(L95,12,1),""))))</f>
        <v/>
      </c>
      <c r="M99" s="44" t="str">
        <f>IF(LEN(L95)=11,MID(L95,10,2),IF(LEN(L95)=12,MID(L95,11,2),IF(LEN(L95)=13,MID(L95,12,2),IF(LEN(L95)=14,MID(L95,13,2),""))))</f>
        <v/>
      </c>
    </row>
    <row r="100" spans="2:14" s="44" customFormat="1" ht="12.75" hidden="1" x14ac:dyDescent="0.2">
      <c r="C100" s="48" t="s">
        <v>48</v>
      </c>
      <c r="D100" s="44" t="s">
        <v>49</v>
      </c>
      <c r="E100" s="44" t="e">
        <f>IF(OR(E98="1",E98="2",E98="3",E98="4",E98="5",E98="6",E98="7",E98="8",E98="9"),LOOKUP(E98,C240:C248,D240:D248),CONCATENATE(LOOKUP(E98,C96:C196,D96:D196),B98))</f>
        <v>#N/A</v>
      </c>
      <c r="F100" s="44" t="e">
        <f>IF(AND(F98="1",G98="00"),"Cien",LOOKUP(F98,C199:C208,D199:D208))</f>
        <v>#N/A</v>
      </c>
      <c r="G100" s="44" t="e">
        <f>IF(AND(F98="0",G98="00"),"",IF(OR(G98="1",G98="2",G98="3",G98="4",G98="5",G98="6",G98="7",G98="8",G98="9"),LOOKUP(G98,C210:C218,D210:D218),CONCATENATE(LOOKUP(G98,C96:C196,D96:D196),B96)))</f>
        <v>#N/A</v>
      </c>
      <c r="H100" s="44" t="e">
        <f>IF(AND(H98="1",I98="00"),"Cien",IF(OR(H98="1",H98="2",H98="3",H98="4",H98="5",H98="6",H98="7",H98="8",H98="9"),LOOKUP(H98,C200:C208,D200:D208),CONCATENATE(LOOKUP(H98,C96:C196,D96:D196),B97)))</f>
        <v>#N/A</v>
      </c>
      <c r="I100" s="44" t="e">
        <f>IF(AND(F98="0",G98="00",H98="0",I98="00"),"",IF(OR(I98="1",I98="2",I98="3",I98="4",I98="5",I98="6",I98="7",I98="8",I98="9"),LOOKUP(I98,C220:C228,D220:D228),CONCATENATE(LOOKUP(I98,C96:C196,D96:D196),B97)))</f>
        <v>#N/A</v>
      </c>
      <c r="J100" s="44" t="e">
        <f>IF(OR(AND(J98="1",K98="00"),AND(J98="1",K99="00")),"Cien",IF(LEN(L95)&lt;=13,LOOKUP(J98,C199:C208,D199:D208),LOOKUP(J99,C199:C208,D199:D208)))</f>
        <v>#N/A</v>
      </c>
      <c r="K100" s="44" t="e">
        <f>IF(AND(J98="0",K98="00",L98="0",M98="00"),"",IF(OR(K98="1",K98="2",K98="3",K98="4",K98="5",K98="6",K98="7",K98="8",K98="9"),LOOKUP(K98,C210:C218,D210:D218),CONCATENATE(IF(LEN(L95)&lt;=11,LOOKUP(K98,C96:C196,D96:D196),LOOKUP(K99,C96:C196,D96:D196)),B96)))</f>
        <v>#N/A</v>
      </c>
      <c r="L100" s="44" t="e">
        <f>IF(OR(AND(L98="1",M98="00"),AND(L99="1",M99="00")),"Cien",IF(LEN(L95)&lt;=10,LOOKUP(L98,C199:C208,D199:D208),LOOKUP(L99,C199:C208,D199:D208)))</f>
        <v>#N/A</v>
      </c>
      <c r="M100" s="44" t="e">
        <f>IF(LEN(L95)&lt;=10,LOOKUP(M98,C96:C196,D96:D196),LOOKUP(M99,C96:C196,D96:D196))</f>
        <v>#N/A</v>
      </c>
      <c r="N100" s="44" t="s">
        <v>50</v>
      </c>
    </row>
    <row r="101" spans="2:14" s="44" customFormat="1" ht="12.75" hidden="1" x14ac:dyDescent="0.2">
      <c r="C101" s="48" t="s">
        <v>51</v>
      </c>
      <c r="D101" s="44" t="s">
        <v>52</v>
      </c>
    </row>
    <row r="102" spans="2:14" s="44" customFormat="1" ht="12.75" hidden="1" x14ac:dyDescent="0.2">
      <c r="C102" s="48" t="s">
        <v>53</v>
      </c>
      <c r="D102" s="44" t="s">
        <v>54</v>
      </c>
      <c r="E102" s="44" t="str">
        <f t="shared" ref="E102:J102" si="0">+IF(ISERROR(E100),"",E100)</f>
        <v/>
      </c>
      <c r="F102" s="44" t="str">
        <f t="shared" si="0"/>
        <v/>
      </c>
      <c r="G102" s="44" t="str">
        <f t="shared" si="0"/>
        <v/>
      </c>
      <c r="H102" s="44" t="str">
        <f t="shared" si="0"/>
        <v/>
      </c>
      <c r="I102" s="44" t="str">
        <f t="shared" si="0"/>
        <v/>
      </c>
      <c r="J102" s="44" t="str">
        <f t="shared" si="0"/>
        <v/>
      </c>
      <c r="K102" s="44" t="str">
        <f>+IF(ISERROR(K100)," ",K100)</f>
        <v xml:space="preserve"> </v>
      </c>
      <c r="L102" s="44" t="str">
        <f>+IF(ISERROR(L100),"",L100)</f>
        <v/>
      </c>
      <c r="M102" s="44" t="str">
        <f>+IF(ISERROR(M100),"",M100)</f>
        <v/>
      </c>
      <c r="N102" s="44" t="s">
        <v>50</v>
      </c>
    </row>
    <row r="103" spans="2:14" s="44" customFormat="1" ht="12.75" hidden="1" x14ac:dyDescent="0.2">
      <c r="C103" s="48" t="s">
        <v>55</v>
      </c>
      <c r="D103" s="44" t="s">
        <v>56</v>
      </c>
    </row>
    <row r="104" spans="2:14" s="44" customFormat="1" ht="12.75" hidden="1" x14ac:dyDescent="0.2">
      <c r="C104" s="48" t="s">
        <v>57</v>
      </c>
      <c r="D104" s="44" t="s">
        <v>58</v>
      </c>
      <c r="I104" s="44" t="str">
        <f>IF(AND(J98="0",K98="00",L98="0",M98="00"),E102&amp;" "&amp;F102&amp;" "&amp;G102&amp;" "&amp;H102&amp;" "&amp;I102&amp;" de "&amp;J102&amp;" "&amp;K102&amp;" "&amp;L102&amp;" "&amp;M102&amp;" "&amp;N102,E102&amp;" "&amp;F102&amp;" "&amp;G102&amp;" "&amp;H102&amp;" "&amp;I102&amp;" "&amp;J102&amp;" "&amp;K102&amp;" "&amp;L102&amp;" "&amp;M102&amp;" "&amp;N102)</f>
        <v xml:space="preserve">          Pesos Moneda Legal Colombiana</v>
      </c>
      <c r="M104" s="48"/>
    </row>
    <row r="105" spans="2:14" s="44" customFormat="1" ht="12.75" hidden="1" x14ac:dyDescent="0.2">
      <c r="C105" s="48" t="s">
        <v>59</v>
      </c>
      <c r="D105" s="44" t="s">
        <v>60</v>
      </c>
    </row>
    <row r="106" spans="2:14" s="44" customFormat="1" ht="12.75" hidden="1" x14ac:dyDescent="0.2">
      <c r="C106" s="48" t="s">
        <v>61</v>
      </c>
      <c r="D106" s="44" t="s">
        <v>62</v>
      </c>
    </row>
    <row r="107" spans="2:14" s="44" customFormat="1" ht="12.75" hidden="1" x14ac:dyDescent="0.2">
      <c r="C107" s="48" t="s">
        <v>63</v>
      </c>
      <c r="D107" s="44" t="s">
        <v>64</v>
      </c>
    </row>
    <row r="108" spans="2:14" s="44" customFormat="1" ht="12.75" hidden="1" x14ac:dyDescent="0.2">
      <c r="C108" s="48" t="s">
        <v>65</v>
      </c>
      <c r="D108" s="44" t="s">
        <v>66</v>
      </c>
    </row>
    <row r="109" spans="2:14" s="44" customFormat="1" ht="12.75" hidden="1" x14ac:dyDescent="0.2">
      <c r="C109" s="48" t="s">
        <v>67</v>
      </c>
      <c r="D109" s="44" t="s">
        <v>68</v>
      </c>
    </row>
    <row r="110" spans="2:14" s="44" customFormat="1" ht="12.75" hidden="1" x14ac:dyDescent="0.2">
      <c r="C110" s="48" t="s">
        <v>69</v>
      </c>
      <c r="D110" s="44" t="s">
        <v>70</v>
      </c>
    </row>
    <row r="111" spans="2:14" s="44" customFormat="1" ht="12.75" hidden="1" x14ac:dyDescent="0.2">
      <c r="C111" s="48" t="s">
        <v>71</v>
      </c>
      <c r="D111" s="44" t="s">
        <v>72</v>
      </c>
    </row>
    <row r="112" spans="2:14" s="44" customFormat="1" ht="12.75" hidden="1" x14ac:dyDescent="0.2">
      <c r="C112" s="48" t="s">
        <v>73</v>
      </c>
      <c r="D112" s="44" t="s">
        <v>74</v>
      </c>
    </row>
    <row r="113" spans="3:4" s="44" customFormat="1" ht="12.75" hidden="1" x14ac:dyDescent="0.2">
      <c r="C113" s="48" t="s">
        <v>75</v>
      </c>
      <c r="D113" s="44" t="s">
        <v>76</v>
      </c>
    </row>
    <row r="114" spans="3:4" s="44" customFormat="1" ht="12.75" hidden="1" x14ac:dyDescent="0.2">
      <c r="C114" s="48" t="s">
        <v>77</v>
      </c>
      <c r="D114" s="44" t="s">
        <v>78</v>
      </c>
    </row>
    <row r="115" spans="3:4" s="44" customFormat="1" ht="12.75" hidden="1" x14ac:dyDescent="0.2">
      <c r="C115" s="48" t="s">
        <v>79</v>
      </c>
      <c r="D115" s="44" t="s">
        <v>80</v>
      </c>
    </row>
    <row r="116" spans="3:4" s="44" customFormat="1" ht="12.75" hidden="1" x14ac:dyDescent="0.2">
      <c r="C116" s="48" t="s">
        <v>81</v>
      </c>
      <c r="D116" s="44" t="s">
        <v>82</v>
      </c>
    </row>
    <row r="117" spans="3:4" s="44" customFormat="1" ht="12.75" hidden="1" x14ac:dyDescent="0.2">
      <c r="C117" s="48" t="s">
        <v>83</v>
      </c>
      <c r="D117" s="44" t="s">
        <v>84</v>
      </c>
    </row>
    <row r="118" spans="3:4" s="44" customFormat="1" ht="12.75" hidden="1" x14ac:dyDescent="0.2">
      <c r="C118" s="48" t="s">
        <v>85</v>
      </c>
      <c r="D118" s="44" t="s">
        <v>86</v>
      </c>
    </row>
    <row r="119" spans="3:4" s="44" customFormat="1" ht="12.75" hidden="1" x14ac:dyDescent="0.2">
      <c r="C119" s="48" t="s">
        <v>87</v>
      </c>
      <c r="D119" s="44" t="s">
        <v>88</v>
      </c>
    </row>
    <row r="120" spans="3:4" s="44" customFormat="1" ht="12.75" hidden="1" x14ac:dyDescent="0.2">
      <c r="C120" s="48" t="s">
        <v>89</v>
      </c>
      <c r="D120" s="44" t="s">
        <v>90</v>
      </c>
    </row>
    <row r="121" spans="3:4" s="44" customFormat="1" ht="12.75" hidden="1" x14ac:dyDescent="0.2">
      <c r="C121" s="48" t="s">
        <v>91</v>
      </c>
      <c r="D121" s="44" t="s">
        <v>92</v>
      </c>
    </row>
    <row r="122" spans="3:4" s="44" customFormat="1" ht="12.75" hidden="1" x14ac:dyDescent="0.2">
      <c r="C122" s="48" t="s">
        <v>93</v>
      </c>
      <c r="D122" s="44" t="s">
        <v>94</v>
      </c>
    </row>
    <row r="123" spans="3:4" s="44" customFormat="1" ht="12.75" hidden="1" x14ac:dyDescent="0.2">
      <c r="C123" s="48" t="s">
        <v>95</v>
      </c>
      <c r="D123" s="44" t="s">
        <v>96</v>
      </c>
    </row>
    <row r="124" spans="3:4" s="44" customFormat="1" ht="12.75" hidden="1" x14ac:dyDescent="0.2">
      <c r="C124" s="48" t="s">
        <v>97</v>
      </c>
      <c r="D124" s="44" t="s">
        <v>98</v>
      </c>
    </row>
    <row r="125" spans="3:4" s="44" customFormat="1" ht="12.75" hidden="1" x14ac:dyDescent="0.2">
      <c r="C125" s="48" t="s">
        <v>99</v>
      </c>
      <c r="D125" s="44" t="s">
        <v>100</v>
      </c>
    </row>
    <row r="126" spans="3:4" s="44" customFormat="1" ht="12.75" hidden="1" x14ac:dyDescent="0.2">
      <c r="C126" s="48" t="s">
        <v>101</v>
      </c>
      <c r="D126" s="44" t="s">
        <v>102</v>
      </c>
    </row>
    <row r="127" spans="3:4" s="44" customFormat="1" ht="12.75" hidden="1" x14ac:dyDescent="0.2">
      <c r="C127" s="48" t="s">
        <v>103</v>
      </c>
      <c r="D127" s="44" t="s">
        <v>104</v>
      </c>
    </row>
    <row r="128" spans="3:4" s="44" customFormat="1" ht="12.75" hidden="1" x14ac:dyDescent="0.2">
      <c r="C128" s="48" t="s">
        <v>105</v>
      </c>
      <c r="D128" s="44" t="s">
        <v>106</v>
      </c>
    </row>
    <row r="129" spans="3:4" s="44" customFormat="1" ht="12.75" hidden="1" x14ac:dyDescent="0.2">
      <c r="C129" s="48" t="s">
        <v>107</v>
      </c>
      <c r="D129" s="44" t="s">
        <v>108</v>
      </c>
    </row>
    <row r="130" spans="3:4" s="44" customFormat="1" ht="12.75" hidden="1" x14ac:dyDescent="0.2">
      <c r="C130" s="48" t="s">
        <v>109</v>
      </c>
      <c r="D130" s="44" t="s">
        <v>110</v>
      </c>
    </row>
    <row r="131" spans="3:4" s="44" customFormat="1" ht="12.75" hidden="1" x14ac:dyDescent="0.2">
      <c r="C131" s="48" t="s">
        <v>111</v>
      </c>
      <c r="D131" s="44" t="s">
        <v>112</v>
      </c>
    </row>
    <row r="132" spans="3:4" s="44" customFormat="1" ht="12.75" hidden="1" x14ac:dyDescent="0.2">
      <c r="C132" s="48" t="s">
        <v>113</v>
      </c>
      <c r="D132" s="44" t="s">
        <v>114</v>
      </c>
    </row>
    <row r="133" spans="3:4" s="44" customFormat="1" ht="12.75" hidden="1" x14ac:dyDescent="0.2">
      <c r="C133" s="48" t="s">
        <v>115</v>
      </c>
      <c r="D133" s="44" t="s">
        <v>116</v>
      </c>
    </row>
    <row r="134" spans="3:4" s="44" customFormat="1" ht="12.75" hidden="1" x14ac:dyDescent="0.2">
      <c r="C134" s="48" t="s">
        <v>117</v>
      </c>
      <c r="D134" s="44" t="s">
        <v>118</v>
      </c>
    </row>
    <row r="135" spans="3:4" s="44" customFormat="1" ht="12.75" hidden="1" x14ac:dyDescent="0.2">
      <c r="C135" s="48" t="s">
        <v>119</v>
      </c>
      <c r="D135" s="44" t="s">
        <v>120</v>
      </c>
    </row>
    <row r="136" spans="3:4" s="44" customFormat="1" ht="12.75" hidden="1" x14ac:dyDescent="0.2">
      <c r="C136" s="48" t="s">
        <v>121</v>
      </c>
      <c r="D136" s="44" t="s">
        <v>122</v>
      </c>
    </row>
    <row r="137" spans="3:4" s="44" customFormat="1" ht="12.75" hidden="1" x14ac:dyDescent="0.2">
      <c r="C137" s="48" t="s">
        <v>123</v>
      </c>
      <c r="D137" s="44" t="s">
        <v>124</v>
      </c>
    </row>
    <row r="138" spans="3:4" s="44" customFormat="1" ht="12.75" hidden="1" x14ac:dyDescent="0.2">
      <c r="C138" s="48" t="s">
        <v>125</v>
      </c>
      <c r="D138" s="44" t="s">
        <v>126</v>
      </c>
    </row>
    <row r="139" spans="3:4" s="44" customFormat="1" ht="12.75" hidden="1" x14ac:dyDescent="0.2">
      <c r="C139" s="48" t="s">
        <v>127</v>
      </c>
      <c r="D139" s="44" t="s">
        <v>128</v>
      </c>
    </row>
    <row r="140" spans="3:4" s="44" customFormat="1" ht="12.75" hidden="1" x14ac:dyDescent="0.2">
      <c r="C140" s="48" t="s">
        <v>129</v>
      </c>
      <c r="D140" s="44" t="s">
        <v>130</v>
      </c>
    </row>
    <row r="141" spans="3:4" s="44" customFormat="1" ht="12.75" hidden="1" x14ac:dyDescent="0.2">
      <c r="C141" s="48" t="s">
        <v>131</v>
      </c>
      <c r="D141" s="44" t="s">
        <v>132</v>
      </c>
    </row>
    <row r="142" spans="3:4" s="44" customFormat="1" ht="12.75" hidden="1" x14ac:dyDescent="0.2">
      <c r="C142" s="48" t="s">
        <v>133</v>
      </c>
      <c r="D142" s="44" t="s">
        <v>134</v>
      </c>
    </row>
    <row r="143" spans="3:4" s="44" customFormat="1" ht="12.75" hidden="1" x14ac:dyDescent="0.2">
      <c r="C143" s="48" t="s">
        <v>135</v>
      </c>
      <c r="D143" s="44" t="s">
        <v>136</v>
      </c>
    </row>
    <row r="144" spans="3:4" s="44" customFormat="1" ht="12.75" hidden="1" x14ac:dyDescent="0.2">
      <c r="C144" s="48" t="s">
        <v>137</v>
      </c>
      <c r="D144" s="44" t="s">
        <v>138</v>
      </c>
    </row>
    <row r="145" spans="3:4" s="44" customFormat="1" ht="12.75" hidden="1" x14ac:dyDescent="0.2">
      <c r="C145" s="48" t="s">
        <v>139</v>
      </c>
      <c r="D145" s="44" t="s">
        <v>140</v>
      </c>
    </row>
    <row r="146" spans="3:4" s="44" customFormat="1" ht="12.75" hidden="1" x14ac:dyDescent="0.2">
      <c r="C146" s="48" t="s">
        <v>141</v>
      </c>
      <c r="D146" s="44" t="s">
        <v>142</v>
      </c>
    </row>
    <row r="147" spans="3:4" s="44" customFormat="1" ht="12.75" hidden="1" x14ac:dyDescent="0.2">
      <c r="C147" s="48" t="s">
        <v>143</v>
      </c>
      <c r="D147" s="44" t="s">
        <v>144</v>
      </c>
    </row>
    <row r="148" spans="3:4" s="44" customFormat="1" ht="12.75" hidden="1" x14ac:dyDescent="0.2">
      <c r="C148" s="48" t="s">
        <v>145</v>
      </c>
      <c r="D148" s="44" t="s">
        <v>146</v>
      </c>
    </row>
    <row r="149" spans="3:4" s="44" customFormat="1" ht="12.75" hidden="1" x14ac:dyDescent="0.2">
      <c r="C149" s="48" t="s">
        <v>147</v>
      </c>
      <c r="D149" s="44" t="s">
        <v>148</v>
      </c>
    </row>
    <row r="150" spans="3:4" s="44" customFormat="1" ht="12.75" hidden="1" x14ac:dyDescent="0.2">
      <c r="C150" s="48" t="s">
        <v>149</v>
      </c>
      <c r="D150" s="44" t="s">
        <v>150</v>
      </c>
    </row>
    <row r="151" spans="3:4" s="44" customFormat="1" ht="12.75" hidden="1" x14ac:dyDescent="0.2">
      <c r="C151" s="48" t="s">
        <v>151</v>
      </c>
      <c r="D151" s="44" t="s">
        <v>152</v>
      </c>
    </row>
    <row r="152" spans="3:4" s="44" customFormat="1" ht="12.75" hidden="1" x14ac:dyDescent="0.2">
      <c r="C152" s="48" t="s">
        <v>153</v>
      </c>
      <c r="D152" s="44" t="s">
        <v>154</v>
      </c>
    </row>
    <row r="153" spans="3:4" s="44" customFormat="1" ht="12.75" hidden="1" x14ac:dyDescent="0.2">
      <c r="C153" s="48" t="s">
        <v>155</v>
      </c>
      <c r="D153" s="44" t="s">
        <v>156</v>
      </c>
    </row>
    <row r="154" spans="3:4" s="44" customFormat="1" ht="12.75" hidden="1" x14ac:dyDescent="0.2">
      <c r="C154" s="48" t="s">
        <v>157</v>
      </c>
      <c r="D154" s="44" t="s">
        <v>158</v>
      </c>
    </row>
    <row r="155" spans="3:4" s="44" customFormat="1" ht="12.75" hidden="1" x14ac:dyDescent="0.2">
      <c r="C155" s="48" t="s">
        <v>159</v>
      </c>
      <c r="D155" s="44" t="s">
        <v>160</v>
      </c>
    </row>
    <row r="156" spans="3:4" s="44" customFormat="1" ht="12.75" hidden="1" x14ac:dyDescent="0.2">
      <c r="C156" s="48" t="s">
        <v>161</v>
      </c>
      <c r="D156" s="44" t="s">
        <v>162</v>
      </c>
    </row>
    <row r="157" spans="3:4" s="44" customFormat="1" ht="12.75" hidden="1" x14ac:dyDescent="0.2">
      <c r="C157" s="48" t="s">
        <v>163</v>
      </c>
      <c r="D157" s="44" t="s">
        <v>164</v>
      </c>
    </row>
    <row r="158" spans="3:4" s="44" customFormat="1" ht="12.75" hidden="1" x14ac:dyDescent="0.2">
      <c r="C158" s="48" t="s">
        <v>165</v>
      </c>
      <c r="D158" s="44" t="s">
        <v>166</v>
      </c>
    </row>
    <row r="159" spans="3:4" s="44" customFormat="1" ht="12.75" hidden="1" x14ac:dyDescent="0.2">
      <c r="C159" s="48" t="s">
        <v>167</v>
      </c>
      <c r="D159" s="44" t="s">
        <v>168</v>
      </c>
    </row>
    <row r="160" spans="3:4" s="44" customFormat="1" ht="12.75" hidden="1" x14ac:dyDescent="0.2">
      <c r="C160" s="48" t="s">
        <v>169</v>
      </c>
      <c r="D160" s="44" t="s">
        <v>170</v>
      </c>
    </row>
    <row r="161" spans="3:4" s="44" customFormat="1" ht="12.75" hidden="1" x14ac:dyDescent="0.2">
      <c r="C161" s="48" t="s">
        <v>171</v>
      </c>
      <c r="D161" s="44" t="s">
        <v>172</v>
      </c>
    </row>
    <row r="162" spans="3:4" s="44" customFormat="1" ht="12.75" hidden="1" x14ac:dyDescent="0.2">
      <c r="C162" s="48" t="s">
        <v>173</v>
      </c>
      <c r="D162" s="44" t="s">
        <v>174</v>
      </c>
    </row>
    <row r="163" spans="3:4" s="44" customFormat="1" ht="12.75" hidden="1" x14ac:dyDescent="0.2">
      <c r="C163" s="48" t="s">
        <v>175</v>
      </c>
      <c r="D163" s="44" t="s">
        <v>176</v>
      </c>
    </row>
    <row r="164" spans="3:4" s="44" customFormat="1" ht="12.75" hidden="1" x14ac:dyDescent="0.2">
      <c r="C164" s="48" t="s">
        <v>177</v>
      </c>
      <c r="D164" s="44" t="s">
        <v>178</v>
      </c>
    </row>
    <row r="165" spans="3:4" s="44" customFormat="1" ht="12.75" hidden="1" x14ac:dyDescent="0.2">
      <c r="C165" s="48" t="s">
        <v>179</v>
      </c>
      <c r="D165" s="44" t="s">
        <v>180</v>
      </c>
    </row>
    <row r="166" spans="3:4" s="44" customFormat="1" ht="12.75" hidden="1" x14ac:dyDescent="0.2">
      <c r="C166" s="48" t="s">
        <v>181</v>
      </c>
      <c r="D166" s="44" t="s">
        <v>182</v>
      </c>
    </row>
    <row r="167" spans="3:4" s="44" customFormat="1" ht="12.75" hidden="1" x14ac:dyDescent="0.2">
      <c r="C167" s="48" t="s">
        <v>183</v>
      </c>
      <c r="D167" s="44" t="s">
        <v>184</v>
      </c>
    </row>
    <row r="168" spans="3:4" s="44" customFormat="1" ht="12.75" hidden="1" x14ac:dyDescent="0.2">
      <c r="C168" s="48" t="s">
        <v>185</v>
      </c>
      <c r="D168" s="44" t="s">
        <v>186</v>
      </c>
    </row>
    <row r="169" spans="3:4" s="44" customFormat="1" ht="12.75" hidden="1" x14ac:dyDescent="0.2">
      <c r="C169" s="48" t="s">
        <v>187</v>
      </c>
      <c r="D169" s="44" t="s">
        <v>188</v>
      </c>
    </row>
    <row r="170" spans="3:4" s="44" customFormat="1" ht="12.75" hidden="1" x14ac:dyDescent="0.2">
      <c r="C170" s="48" t="s">
        <v>189</v>
      </c>
      <c r="D170" s="44" t="s">
        <v>190</v>
      </c>
    </row>
    <row r="171" spans="3:4" s="44" customFormat="1" ht="12.75" hidden="1" x14ac:dyDescent="0.2">
      <c r="C171" s="48" t="s">
        <v>191</v>
      </c>
      <c r="D171" s="44" t="s">
        <v>192</v>
      </c>
    </row>
    <row r="172" spans="3:4" s="44" customFormat="1" ht="12.75" hidden="1" x14ac:dyDescent="0.2">
      <c r="C172" s="48" t="s">
        <v>193</v>
      </c>
      <c r="D172" s="44" t="s">
        <v>194</v>
      </c>
    </row>
    <row r="173" spans="3:4" s="44" customFormat="1" ht="12.75" hidden="1" x14ac:dyDescent="0.2">
      <c r="C173" s="48" t="s">
        <v>195</v>
      </c>
      <c r="D173" s="44" t="s">
        <v>196</v>
      </c>
    </row>
    <row r="174" spans="3:4" s="44" customFormat="1" ht="12.75" hidden="1" x14ac:dyDescent="0.2">
      <c r="C174" s="48" t="s">
        <v>197</v>
      </c>
      <c r="D174" s="44" t="s">
        <v>198</v>
      </c>
    </row>
    <row r="175" spans="3:4" s="44" customFormat="1" ht="12.75" hidden="1" x14ac:dyDescent="0.2">
      <c r="C175" s="48" t="s">
        <v>199</v>
      </c>
      <c r="D175" s="44" t="s">
        <v>200</v>
      </c>
    </row>
    <row r="176" spans="3:4" s="44" customFormat="1" ht="12.75" hidden="1" x14ac:dyDescent="0.2">
      <c r="C176" s="48" t="s">
        <v>201</v>
      </c>
      <c r="D176" s="44" t="s">
        <v>202</v>
      </c>
    </row>
    <row r="177" spans="3:4" s="44" customFormat="1" ht="12.75" hidden="1" x14ac:dyDescent="0.2">
      <c r="C177" s="48" t="s">
        <v>203</v>
      </c>
      <c r="D177" s="44" t="s">
        <v>204</v>
      </c>
    </row>
    <row r="178" spans="3:4" s="44" customFormat="1" ht="12.75" hidden="1" x14ac:dyDescent="0.2">
      <c r="C178" s="48" t="s">
        <v>205</v>
      </c>
      <c r="D178" s="44" t="s">
        <v>206</v>
      </c>
    </row>
    <row r="179" spans="3:4" s="44" customFormat="1" ht="12.75" hidden="1" x14ac:dyDescent="0.2">
      <c r="C179" s="48" t="s">
        <v>207</v>
      </c>
      <c r="D179" s="44" t="s">
        <v>208</v>
      </c>
    </row>
    <row r="180" spans="3:4" s="44" customFormat="1" ht="12.75" hidden="1" x14ac:dyDescent="0.2">
      <c r="C180" s="48" t="s">
        <v>209</v>
      </c>
      <c r="D180" s="44" t="s">
        <v>210</v>
      </c>
    </row>
    <row r="181" spans="3:4" s="44" customFormat="1" ht="12.75" hidden="1" x14ac:dyDescent="0.2">
      <c r="C181" s="48" t="s">
        <v>211</v>
      </c>
      <c r="D181" s="44" t="s">
        <v>212</v>
      </c>
    </row>
    <row r="182" spans="3:4" s="44" customFormat="1" ht="12.75" hidden="1" x14ac:dyDescent="0.2">
      <c r="C182" s="48" t="s">
        <v>213</v>
      </c>
      <c r="D182" s="44" t="s">
        <v>214</v>
      </c>
    </row>
    <row r="183" spans="3:4" s="44" customFormat="1" ht="12.75" hidden="1" x14ac:dyDescent="0.2">
      <c r="C183" s="48" t="s">
        <v>215</v>
      </c>
      <c r="D183" s="44" t="s">
        <v>216</v>
      </c>
    </row>
    <row r="184" spans="3:4" s="44" customFormat="1" ht="12.75" hidden="1" x14ac:dyDescent="0.2">
      <c r="C184" s="48" t="s">
        <v>217</v>
      </c>
      <c r="D184" s="44" t="s">
        <v>218</v>
      </c>
    </row>
    <row r="185" spans="3:4" s="44" customFormat="1" ht="12.75" hidden="1" x14ac:dyDescent="0.2">
      <c r="C185" s="48" t="s">
        <v>219</v>
      </c>
      <c r="D185" s="44" t="s">
        <v>220</v>
      </c>
    </row>
    <row r="186" spans="3:4" s="44" customFormat="1" ht="12.75" hidden="1" x14ac:dyDescent="0.2">
      <c r="C186" s="48" t="s">
        <v>221</v>
      </c>
      <c r="D186" s="44" t="s">
        <v>222</v>
      </c>
    </row>
    <row r="187" spans="3:4" s="44" customFormat="1" ht="12.75" hidden="1" x14ac:dyDescent="0.2">
      <c r="C187" s="48" t="s">
        <v>223</v>
      </c>
      <c r="D187" s="44" t="s">
        <v>224</v>
      </c>
    </row>
    <row r="188" spans="3:4" s="44" customFormat="1" ht="12.75" hidden="1" x14ac:dyDescent="0.2">
      <c r="C188" s="48" t="s">
        <v>225</v>
      </c>
      <c r="D188" s="44" t="s">
        <v>226</v>
      </c>
    </row>
    <row r="189" spans="3:4" s="44" customFormat="1" ht="12.75" hidden="1" x14ac:dyDescent="0.2">
      <c r="C189" s="48" t="s">
        <v>227</v>
      </c>
      <c r="D189" s="44" t="s">
        <v>228</v>
      </c>
    </row>
    <row r="190" spans="3:4" s="44" customFormat="1" ht="12.75" hidden="1" x14ac:dyDescent="0.2">
      <c r="C190" s="48" t="s">
        <v>229</v>
      </c>
      <c r="D190" s="44" t="s">
        <v>230</v>
      </c>
    </row>
    <row r="191" spans="3:4" s="44" customFormat="1" ht="12.75" hidden="1" x14ac:dyDescent="0.2">
      <c r="C191" s="48" t="s">
        <v>231</v>
      </c>
      <c r="D191" s="44" t="s">
        <v>232</v>
      </c>
    </row>
    <row r="192" spans="3:4" s="44" customFormat="1" ht="12.75" hidden="1" x14ac:dyDescent="0.2">
      <c r="C192" s="48" t="s">
        <v>233</v>
      </c>
      <c r="D192" s="44" t="s">
        <v>234</v>
      </c>
    </row>
    <row r="193" spans="3:4" s="44" customFormat="1" ht="12.75" hidden="1" x14ac:dyDescent="0.2">
      <c r="C193" s="48" t="s">
        <v>235</v>
      </c>
      <c r="D193" s="44" t="s">
        <v>236</v>
      </c>
    </row>
    <row r="194" spans="3:4" s="44" customFormat="1" ht="12.75" hidden="1" x14ac:dyDescent="0.2">
      <c r="C194" s="48" t="s">
        <v>237</v>
      </c>
      <c r="D194" s="44" t="s">
        <v>238</v>
      </c>
    </row>
    <row r="195" spans="3:4" s="44" customFormat="1" ht="12.75" hidden="1" x14ac:dyDescent="0.2">
      <c r="C195" s="48" t="s">
        <v>239</v>
      </c>
      <c r="D195" s="44" t="s">
        <v>240</v>
      </c>
    </row>
    <row r="196" spans="3:4" s="44" customFormat="1" ht="12.75" hidden="1" x14ac:dyDescent="0.2">
      <c r="C196" s="48" t="s">
        <v>241</v>
      </c>
      <c r="D196" s="44" t="s">
        <v>242</v>
      </c>
    </row>
    <row r="197" spans="3:4" s="44" customFormat="1" ht="12.75" hidden="1" x14ac:dyDescent="0.2">
      <c r="C197" s="48"/>
    </row>
    <row r="198" spans="3:4" s="44" customFormat="1" ht="12.75" hidden="1" x14ac:dyDescent="0.2">
      <c r="C198" s="44" t="s">
        <v>243</v>
      </c>
      <c r="D198" s="44" t="s">
        <v>36</v>
      </c>
    </row>
    <row r="199" spans="3:4" s="44" customFormat="1" ht="12.75" hidden="1" x14ac:dyDescent="0.2">
      <c r="C199" s="48" t="s">
        <v>244</v>
      </c>
      <c r="D199" s="44" t="s">
        <v>39</v>
      </c>
    </row>
    <row r="200" spans="3:4" s="44" customFormat="1" ht="12.75" hidden="1" x14ac:dyDescent="0.2">
      <c r="C200" s="48" t="s">
        <v>245</v>
      </c>
      <c r="D200" s="44" t="s">
        <v>246</v>
      </c>
    </row>
    <row r="201" spans="3:4" s="44" customFormat="1" ht="12.75" hidden="1" x14ac:dyDescent="0.2">
      <c r="C201" s="48" t="s">
        <v>247</v>
      </c>
      <c r="D201" s="44" t="s">
        <v>248</v>
      </c>
    </row>
    <row r="202" spans="3:4" s="44" customFormat="1" ht="12.75" hidden="1" x14ac:dyDescent="0.2">
      <c r="C202" s="48" t="s">
        <v>249</v>
      </c>
      <c r="D202" s="44" t="s">
        <v>250</v>
      </c>
    </row>
    <row r="203" spans="3:4" s="44" customFormat="1" ht="12.75" hidden="1" x14ac:dyDescent="0.2">
      <c r="C203" s="48" t="s">
        <v>251</v>
      </c>
      <c r="D203" s="44" t="s">
        <v>252</v>
      </c>
    </row>
    <row r="204" spans="3:4" s="44" customFormat="1" ht="12.75" hidden="1" x14ac:dyDescent="0.2">
      <c r="C204" s="48" t="s">
        <v>253</v>
      </c>
      <c r="D204" s="44" t="s">
        <v>254</v>
      </c>
    </row>
    <row r="205" spans="3:4" s="44" customFormat="1" ht="12.75" hidden="1" x14ac:dyDescent="0.2">
      <c r="C205" s="48" t="s">
        <v>255</v>
      </c>
      <c r="D205" s="44" t="s">
        <v>256</v>
      </c>
    </row>
    <row r="206" spans="3:4" s="44" customFormat="1" ht="12.75" hidden="1" x14ac:dyDescent="0.2">
      <c r="C206" s="48" t="s">
        <v>257</v>
      </c>
      <c r="D206" s="44" t="s">
        <v>258</v>
      </c>
    </row>
    <row r="207" spans="3:4" s="44" customFormat="1" ht="12.75" hidden="1" x14ac:dyDescent="0.2">
      <c r="C207" s="48" t="s">
        <v>259</v>
      </c>
      <c r="D207" s="44" t="s">
        <v>260</v>
      </c>
    </row>
    <row r="208" spans="3:4" s="44" customFormat="1" ht="12.75" hidden="1" x14ac:dyDescent="0.2">
      <c r="C208" s="48" t="s">
        <v>261</v>
      </c>
      <c r="D208" s="44" t="s">
        <v>262</v>
      </c>
    </row>
    <row r="209" spans="3:4" s="44" customFormat="1" ht="12.75" hidden="1" x14ac:dyDescent="0.2"/>
    <row r="210" spans="3:4" s="44" customFormat="1" ht="12.75" hidden="1" x14ac:dyDescent="0.2">
      <c r="C210" s="48" t="s">
        <v>245</v>
      </c>
      <c r="D210" s="44" t="s">
        <v>263</v>
      </c>
    </row>
    <row r="211" spans="3:4" s="44" customFormat="1" ht="12.75" hidden="1" x14ac:dyDescent="0.2">
      <c r="C211" s="48" t="s">
        <v>247</v>
      </c>
      <c r="D211" s="44" t="s">
        <v>264</v>
      </c>
    </row>
    <row r="212" spans="3:4" s="44" customFormat="1" ht="12.75" hidden="1" x14ac:dyDescent="0.2">
      <c r="C212" s="48" t="s">
        <v>249</v>
      </c>
      <c r="D212" s="44" t="s">
        <v>265</v>
      </c>
    </row>
    <row r="213" spans="3:4" s="44" customFormat="1" ht="12.75" hidden="1" x14ac:dyDescent="0.2">
      <c r="C213" s="48" t="s">
        <v>251</v>
      </c>
      <c r="D213" s="44" t="s">
        <v>266</v>
      </c>
    </row>
    <row r="214" spans="3:4" s="44" customFormat="1" ht="12.75" hidden="1" x14ac:dyDescent="0.2">
      <c r="C214" s="48" t="s">
        <v>253</v>
      </c>
      <c r="D214" s="44" t="s">
        <v>267</v>
      </c>
    </row>
    <row r="215" spans="3:4" s="44" customFormat="1" ht="12.75" hidden="1" x14ac:dyDescent="0.2">
      <c r="C215" s="48" t="s">
        <v>255</v>
      </c>
      <c r="D215" s="44" t="s">
        <v>268</v>
      </c>
    </row>
    <row r="216" spans="3:4" s="44" customFormat="1" ht="12.75" hidden="1" x14ac:dyDescent="0.2">
      <c r="C216" s="48" t="s">
        <v>257</v>
      </c>
      <c r="D216" s="44" t="s">
        <v>269</v>
      </c>
    </row>
    <row r="217" spans="3:4" s="44" customFormat="1" ht="12.75" hidden="1" x14ac:dyDescent="0.2">
      <c r="C217" s="48" t="s">
        <v>259</v>
      </c>
      <c r="D217" s="44" t="s">
        <v>270</v>
      </c>
    </row>
    <row r="218" spans="3:4" s="44" customFormat="1" ht="12.75" hidden="1" x14ac:dyDescent="0.2">
      <c r="C218" s="48" t="s">
        <v>261</v>
      </c>
      <c r="D218" s="44" t="s">
        <v>271</v>
      </c>
    </row>
    <row r="219" spans="3:4" s="44" customFormat="1" ht="12.75" hidden="1" x14ac:dyDescent="0.2">
      <c r="C219" s="48"/>
    </row>
    <row r="220" spans="3:4" s="44" customFormat="1" ht="12.75" hidden="1" x14ac:dyDescent="0.2">
      <c r="C220" s="48" t="s">
        <v>245</v>
      </c>
      <c r="D220" s="44" t="s">
        <v>272</v>
      </c>
    </row>
    <row r="221" spans="3:4" s="44" customFormat="1" ht="12.75" hidden="1" x14ac:dyDescent="0.2">
      <c r="C221" s="48" t="s">
        <v>247</v>
      </c>
      <c r="D221" s="44" t="s">
        <v>273</v>
      </c>
    </row>
    <row r="222" spans="3:4" s="44" customFormat="1" ht="12.75" hidden="1" x14ac:dyDescent="0.2">
      <c r="C222" s="48" t="s">
        <v>249</v>
      </c>
      <c r="D222" s="44" t="s">
        <v>274</v>
      </c>
    </row>
    <row r="223" spans="3:4" s="44" customFormat="1" ht="12.75" hidden="1" x14ac:dyDescent="0.2">
      <c r="C223" s="48" t="s">
        <v>251</v>
      </c>
      <c r="D223" s="44" t="s">
        <v>275</v>
      </c>
    </row>
    <row r="224" spans="3:4" s="44" customFormat="1" ht="12.75" hidden="1" x14ac:dyDescent="0.2">
      <c r="C224" s="48" t="s">
        <v>253</v>
      </c>
      <c r="D224" s="44" t="s">
        <v>276</v>
      </c>
    </row>
    <row r="225" spans="3:4" s="44" customFormat="1" ht="12.75" hidden="1" x14ac:dyDescent="0.2">
      <c r="C225" s="48" t="s">
        <v>255</v>
      </c>
      <c r="D225" s="44" t="s">
        <v>277</v>
      </c>
    </row>
    <row r="226" spans="3:4" s="44" customFormat="1" ht="12.75" hidden="1" x14ac:dyDescent="0.2">
      <c r="C226" s="48" t="s">
        <v>257</v>
      </c>
      <c r="D226" s="44" t="s">
        <v>278</v>
      </c>
    </row>
    <row r="227" spans="3:4" s="44" customFormat="1" ht="12.75" hidden="1" x14ac:dyDescent="0.2">
      <c r="C227" s="48" t="s">
        <v>259</v>
      </c>
      <c r="D227" s="44" t="s">
        <v>279</v>
      </c>
    </row>
    <row r="228" spans="3:4" s="44" customFormat="1" ht="12.75" hidden="1" x14ac:dyDescent="0.2">
      <c r="C228" s="48" t="s">
        <v>261</v>
      </c>
      <c r="D228" s="44" t="s">
        <v>280</v>
      </c>
    </row>
    <row r="229" spans="3:4" s="44" customFormat="1" ht="12.75" hidden="1" x14ac:dyDescent="0.2">
      <c r="C229" s="48"/>
    </row>
    <row r="230" spans="3:4" s="44" customFormat="1" ht="12.75" hidden="1" x14ac:dyDescent="0.2">
      <c r="C230" s="48" t="s">
        <v>245</v>
      </c>
      <c r="D230" s="44" t="s">
        <v>281</v>
      </c>
    </row>
    <row r="231" spans="3:4" s="44" customFormat="1" ht="12.75" hidden="1" x14ac:dyDescent="0.2">
      <c r="C231" s="48" t="s">
        <v>247</v>
      </c>
      <c r="D231" s="44" t="s">
        <v>282</v>
      </c>
    </row>
    <row r="232" spans="3:4" s="44" customFormat="1" ht="12.75" hidden="1" x14ac:dyDescent="0.2">
      <c r="C232" s="48" t="s">
        <v>249</v>
      </c>
      <c r="D232" s="44" t="s">
        <v>283</v>
      </c>
    </row>
    <row r="233" spans="3:4" s="44" customFormat="1" ht="12.75" hidden="1" x14ac:dyDescent="0.2">
      <c r="C233" s="48" t="s">
        <v>251</v>
      </c>
      <c r="D233" s="44" t="s">
        <v>284</v>
      </c>
    </row>
    <row r="234" spans="3:4" s="44" customFormat="1" ht="12.75" hidden="1" x14ac:dyDescent="0.2">
      <c r="C234" s="48" t="s">
        <v>253</v>
      </c>
      <c r="D234" s="44" t="s">
        <v>285</v>
      </c>
    </row>
    <row r="235" spans="3:4" s="44" customFormat="1" ht="12.75" hidden="1" x14ac:dyDescent="0.2">
      <c r="C235" s="48" t="s">
        <v>255</v>
      </c>
      <c r="D235" s="44" t="s">
        <v>286</v>
      </c>
    </row>
    <row r="236" spans="3:4" s="44" customFormat="1" ht="12.75" hidden="1" x14ac:dyDescent="0.2">
      <c r="C236" s="48" t="s">
        <v>257</v>
      </c>
      <c r="D236" s="44" t="s">
        <v>287</v>
      </c>
    </row>
    <row r="237" spans="3:4" s="44" customFormat="1" ht="12.75" hidden="1" x14ac:dyDescent="0.2">
      <c r="C237" s="48" t="s">
        <v>259</v>
      </c>
      <c r="D237" s="44" t="s">
        <v>288</v>
      </c>
    </row>
    <row r="238" spans="3:4" s="44" customFormat="1" ht="12.75" hidden="1" x14ac:dyDescent="0.2">
      <c r="C238" s="48" t="s">
        <v>261</v>
      </c>
      <c r="D238" s="44" t="s">
        <v>289</v>
      </c>
    </row>
    <row r="239" spans="3:4" s="44" customFormat="1" ht="12.75" hidden="1" x14ac:dyDescent="0.2">
      <c r="C239" s="48"/>
    </row>
    <row r="240" spans="3:4" s="44" customFormat="1" ht="12.75" hidden="1" x14ac:dyDescent="0.2">
      <c r="C240" s="48" t="s">
        <v>245</v>
      </c>
      <c r="D240" s="44" t="s">
        <v>290</v>
      </c>
    </row>
    <row r="241" spans="3:4" s="44" customFormat="1" ht="12.75" hidden="1" x14ac:dyDescent="0.2">
      <c r="C241" s="48" t="s">
        <v>247</v>
      </c>
      <c r="D241" s="44" t="s">
        <v>291</v>
      </c>
    </row>
    <row r="242" spans="3:4" s="44" customFormat="1" ht="12.75" hidden="1" x14ac:dyDescent="0.2">
      <c r="C242" s="48" t="s">
        <v>249</v>
      </c>
      <c r="D242" s="44" t="s">
        <v>292</v>
      </c>
    </row>
    <row r="243" spans="3:4" s="44" customFormat="1" ht="12.75" hidden="1" x14ac:dyDescent="0.2">
      <c r="C243" s="48" t="s">
        <v>251</v>
      </c>
      <c r="D243" s="44" t="s">
        <v>293</v>
      </c>
    </row>
    <row r="244" spans="3:4" s="44" customFormat="1" ht="12.75" hidden="1" x14ac:dyDescent="0.2">
      <c r="C244" s="48" t="s">
        <v>253</v>
      </c>
      <c r="D244" s="44" t="s">
        <v>294</v>
      </c>
    </row>
    <row r="245" spans="3:4" s="44" customFormat="1" ht="12.75" hidden="1" x14ac:dyDescent="0.2">
      <c r="C245" s="48" t="s">
        <v>255</v>
      </c>
      <c r="D245" s="44" t="s">
        <v>295</v>
      </c>
    </row>
    <row r="246" spans="3:4" s="44" customFormat="1" ht="12.75" hidden="1" x14ac:dyDescent="0.2">
      <c r="C246" s="48" t="s">
        <v>257</v>
      </c>
      <c r="D246" s="44" t="s">
        <v>296</v>
      </c>
    </row>
    <row r="247" spans="3:4" s="44" customFormat="1" ht="12.75" hidden="1" x14ac:dyDescent="0.2">
      <c r="C247" s="48" t="s">
        <v>259</v>
      </c>
      <c r="D247" s="44" t="s">
        <v>297</v>
      </c>
    </row>
    <row r="248" spans="3:4" s="44" customFormat="1" ht="12.75" hidden="1" x14ac:dyDescent="0.2">
      <c r="C248" s="48" t="s">
        <v>261</v>
      </c>
      <c r="D248" s="44" t="s">
        <v>298</v>
      </c>
    </row>
    <row r="249" spans="3:4" s="44" customFormat="1" ht="12.75" hidden="1" x14ac:dyDescent="0.2">
      <c r="C249" s="48"/>
    </row>
    <row r="250" spans="3:4" s="44" customFormat="1" ht="12.75" hidden="1" x14ac:dyDescent="0.2">
      <c r="C250" s="48"/>
    </row>
    <row r="251" spans="3:4" s="44" customFormat="1" ht="12.75" hidden="1" x14ac:dyDescent="0.2">
      <c r="C251" s="48"/>
    </row>
    <row r="252" spans="3:4" s="44" customFormat="1" ht="12.75" hidden="1" x14ac:dyDescent="0.2">
      <c r="C252" s="48"/>
    </row>
    <row r="253" spans="3:4" s="44" customFormat="1" ht="12.75" hidden="1" x14ac:dyDescent="0.2">
      <c r="C253" s="48"/>
    </row>
    <row r="254" spans="3:4" s="44" customFormat="1" ht="12.75" hidden="1" x14ac:dyDescent="0.2">
      <c r="C254" s="48"/>
    </row>
    <row r="255" spans="3:4" s="44" customFormat="1" ht="12.75" hidden="1" x14ac:dyDescent="0.2"/>
    <row r="256" spans="3:4" s="44" customFormat="1" ht="12.75" hidden="1" x14ac:dyDescent="0.2"/>
    <row r="257" s="44" customFormat="1" ht="12.75" hidden="1" x14ac:dyDescent="0.2"/>
    <row r="258" s="44" customFormat="1" ht="12.75" hidden="1" x14ac:dyDescent="0.2"/>
    <row r="259" s="44" customFormat="1" ht="12.75" hidden="1" x14ac:dyDescent="0.2"/>
    <row r="260" s="44" customFormat="1" ht="12.75" hidden="1" x14ac:dyDescent="0.2"/>
    <row r="261" s="44" customFormat="1" ht="12.75" hidden="1" x14ac:dyDescent="0.2"/>
    <row r="262" s="44" customFormat="1" ht="12.75" hidden="1" x14ac:dyDescent="0.2"/>
    <row r="263" s="44" customFormat="1" ht="12.75" hidden="1" x14ac:dyDescent="0.2"/>
    <row r="264" s="44" customFormat="1" ht="12.75" hidden="1" x14ac:dyDescent="0.2"/>
    <row r="265" customFormat="1" hidden="1" x14ac:dyDescent="0.25"/>
    <row r="266" customFormat="1" hidden="1" x14ac:dyDescent="0.25"/>
    <row r="267" customFormat="1" hidden="1" x14ac:dyDescent="0.25"/>
    <row r="268" customFormat="1" hidden="1" x14ac:dyDescent="0.25"/>
    <row r="269" customFormat="1" hidden="1" x14ac:dyDescent="0.25"/>
    <row r="270" customFormat="1" hidden="1" x14ac:dyDescent="0.25"/>
    <row r="271" customFormat="1" hidden="1" x14ac:dyDescent="0.25"/>
    <row r="272" customFormat="1" hidden="1" x14ac:dyDescent="0.25"/>
    <row r="273" customFormat="1" hidden="1" x14ac:dyDescent="0.25"/>
    <row r="274" customFormat="1" hidden="1" x14ac:dyDescent="0.25"/>
    <row r="275" customFormat="1" hidden="1" x14ac:dyDescent="0.25"/>
    <row r="276" customFormat="1" hidden="1" x14ac:dyDescent="0.25"/>
    <row r="277" customFormat="1" hidden="1" x14ac:dyDescent="0.25"/>
    <row r="278" customFormat="1" hidden="1" x14ac:dyDescent="0.25"/>
    <row r="279" customFormat="1" hidden="1" x14ac:dyDescent="0.25"/>
    <row r="280" customFormat="1" hidden="1" x14ac:dyDescent="0.25"/>
    <row r="281" customFormat="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512" spans="2:17" customFormat="1" x14ac:dyDescent="0.25">
      <c r="B512" t="s">
        <v>299</v>
      </c>
      <c r="Q512" t="s">
        <v>299</v>
      </c>
    </row>
    <row r="513" spans="2:16" customFormat="1" x14ac:dyDescent="0.25">
      <c r="C513" t="s">
        <v>35</v>
      </c>
      <c r="D513" t="s">
        <v>36</v>
      </c>
      <c r="M513" s="49">
        <v>0</v>
      </c>
      <c r="O513" s="50"/>
      <c r="P513" s="51">
        <v>0</v>
      </c>
    </row>
    <row r="514" spans="2:16" customFormat="1" x14ac:dyDescent="0.25">
      <c r="B514" t="s">
        <v>37</v>
      </c>
      <c r="C514" s="52" t="s">
        <v>38</v>
      </c>
      <c r="D514" t="s">
        <v>39</v>
      </c>
    </row>
    <row r="515" spans="2:16" customFormat="1" x14ac:dyDescent="0.25">
      <c r="B515" t="s">
        <v>40</v>
      </c>
      <c r="C515" s="52" t="s">
        <v>41</v>
      </c>
      <c r="D515" t="s">
        <v>42</v>
      </c>
    </row>
    <row r="516" spans="2:16" customFormat="1" x14ac:dyDescent="0.25">
      <c r="B516" t="s">
        <v>43</v>
      </c>
      <c r="C516" s="52" t="s">
        <v>44</v>
      </c>
      <c r="D516" t="s">
        <v>45</v>
      </c>
      <c r="E516" t="s">
        <v>300</v>
      </c>
      <c r="F516" t="s">
        <v>300</v>
      </c>
      <c r="G516" t="s">
        <v>300</v>
      </c>
      <c r="H516" t="s">
        <v>300</v>
      </c>
      <c r="I516" t="s">
        <v>300</v>
      </c>
      <c r="J516" t="s">
        <v>300</v>
      </c>
      <c r="K516" t="s">
        <v>300</v>
      </c>
      <c r="L516" t="s">
        <v>300</v>
      </c>
      <c r="M516" t="s">
        <v>300</v>
      </c>
    </row>
    <row r="517" spans="2:16" customFormat="1" x14ac:dyDescent="0.25">
      <c r="C517" s="52" t="s">
        <v>46</v>
      </c>
      <c r="D517" t="s">
        <v>47</v>
      </c>
      <c r="J517" t="s">
        <v>300</v>
      </c>
      <c r="K517" t="s">
        <v>300</v>
      </c>
      <c r="L517" t="s">
        <v>300</v>
      </c>
      <c r="M517" t="s">
        <v>300</v>
      </c>
    </row>
    <row r="518" spans="2:16" customFormat="1" x14ac:dyDescent="0.25">
      <c r="C518" s="52" t="s">
        <v>48</v>
      </c>
      <c r="D518" t="s">
        <v>49</v>
      </c>
      <c r="E518" t="e">
        <v>#N/A</v>
      </c>
      <c r="F518" t="e">
        <v>#N/A</v>
      </c>
      <c r="G518" t="e">
        <v>#N/A</v>
      </c>
      <c r="H518" t="e">
        <v>#N/A</v>
      </c>
      <c r="I518" t="e">
        <v>#N/A</v>
      </c>
      <c r="J518" t="e">
        <v>#N/A</v>
      </c>
      <c r="K518" t="e">
        <v>#N/A</v>
      </c>
      <c r="L518" t="e">
        <v>#N/A</v>
      </c>
      <c r="M518" t="e">
        <v>#N/A</v>
      </c>
      <c r="N518" t="s">
        <v>50</v>
      </c>
    </row>
    <row r="519" spans="2:16" customFormat="1" x14ac:dyDescent="0.25">
      <c r="C519" s="52" t="s">
        <v>51</v>
      </c>
      <c r="D519" t="s">
        <v>52</v>
      </c>
    </row>
    <row r="520" spans="2:16" customFormat="1" x14ac:dyDescent="0.25">
      <c r="C520" s="52" t="s">
        <v>53</v>
      </c>
      <c r="D520" t="s">
        <v>54</v>
      </c>
      <c r="E520" t="s">
        <v>300</v>
      </c>
      <c r="F520" t="s">
        <v>300</v>
      </c>
      <c r="G520" t="s">
        <v>300</v>
      </c>
      <c r="H520" t="s">
        <v>300</v>
      </c>
      <c r="I520" t="s">
        <v>300</v>
      </c>
      <c r="J520" t="s">
        <v>300</v>
      </c>
      <c r="K520" t="s">
        <v>39</v>
      </c>
      <c r="L520" t="s">
        <v>300</v>
      </c>
      <c r="M520" t="s">
        <v>300</v>
      </c>
      <c r="N520" t="s">
        <v>50</v>
      </c>
    </row>
    <row r="521" spans="2:16" customFormat="1" x14ac:dyDescent="0.25">
      <c r="C521" s="52" t="s">
        <v>55</v>
      </c>
      <c r="D521" t="s">
        <v>56</v>
      </c>
    </row>
    <row r="522" spans="2:16" customFormat="1" x14ac:dyDescent="0.25">
      <c r="C522" s="52" t="s">
        <v>57</v>
      </c>
      <c r="D522" t="s">
        <v>58</v>
      </c>
      <c r="I522" t="s">
        <v>301</v>
      </c>
      <c r="M522" s="52"/>
    </row>
    <row r="523" spans="2:16" customFormat="1" x14ac:dyDescent="0.25">
      <c r="C523" s="52" t="s">
        <v>59</v>
      </c>
      <c r="D523" t="s">
        <v>60</v>
      </c>
    </row>
    <row r="524" spans="2:16" customFormat="1" x14ac:dyDescent="0.25">
      <c r="C524" s="52" t="s">
        <v>61</v>
      </c>
      <c r="D524" t="s">
        <v>62</v>
      </c>
    </row>
    <row r="525" spans="2:16" customFormat="1" x14ac:dyDescent="0.25">
      <c r="C525" s="52" t="s">
        <v>63</v>
      </c>
      <c r="D525" t="s">
        <v>64</v>
      </c>
    </row>
    <row r="526" spans="2:16" customFormat="1" x14ac:dyDescent="0.25">
      <c r="C526" s="52" t="s">
        <v>65</v>
      </c>
      <c r="D526" t="s">
        <v>66</v>
      </c>
    </row>
    <row r="527" spans="2:16" customFormat="1" x14ac:dyDescent="0.25">
      <c r="C527" s="52" t="s">
        <v>67</v>
      </c>
      <c r="D527" t="s">
        <v>68</v>
      </c>
    </row>
    <row r="528" spans="2:16" customFormat="1" x14ac:dyDescent="0.25">
      <c r="C528" s="52" t="s">
        <v>69</v>
      </c>
      <c r="D528" t="s">
        <v>70</v>
      </c>
    </row>
    <row r="529" spans="3:4" customFormat="1" x14ac:dyDescent="0.25">
      <c r="C529" s="52" t="s">
        <v>71</v>
      </c>
      <c r="D529" t="s">
        <v>72</v>
      </c>
    </row>
    <row r="530" spans="3:4" customFormat="1" x14ac:dyDescent="0.25">
      <c r="C530" s="52" t="s">
        <v>73</v>
      </c>
      <c r="D530" t="s">
        <v>74</v>
      </c>
    </row>
    <row r="531" spans="3:4" customFormat="1" x14ac:dyDescent="0.25">
      <c r="C531" s="52" t="s">
        <v>75</v>
      </c>
      <c r="D531" t="s">
        <v>76</v>
      </c>
    </row>
    <row r="532" spans="3:4" customFormat="1" x14ac:dyDescent="0.25">
      <c r="C532" s="52" t="s">
        <v>77</v>
      </c>
      <c r="D532" t="s">
        <v>78</v>
      </c>
    </row>
    <row r="533" spans="3:4" customFormat="1" x14ac:dyDescent="0.25">
      <c r="C533" s="52" t="s">
        <v>79</v>
      </c>
      <c r="D533" t="s">
        <v>80</v>
      </c>
    </row>
    <row r="534" spans="3:4" customFormat="1" x14ac:dyDescent="0.25">
      <c r="C534" s="52" t="s">
        <v>81</v>
      </c>
      <c r="D534" t="s">
        <v>82</v>
      </c>
    </row>
    <row r="535" spans="3:4" customFormat="1" x14ac:dyDescent="0.25">
      <c r="C535" s="52" t="s">
        <v>83</v>
      </c>
      <c r="D535" t="s">
        <v>84</v>
      </c>
    </row>
    <row r="536" spans="3:4" customFormat="1" x14ac:dyDescent="0.25">
      <c r="C536" s="52" t="s">
        <v>85</v>
      </c>
      <c r="D536" t="s">
        <v>86</v>
      </c>
    </row>
    <row r="537" spans="3:4" customFormat="1" x14ac:dyDescent="0.25">
      <c r="C537" s="52" t="s">
        <v>87</v>
      </c>
      <c r="D537" t="s">
        <v>88</v>
      </c>
    </row>
    <row r="538" spans="3:4" customFormat="1" x14ac:dyDescent="0.25">
      <c r="C538" s="52" t="s">
        <v>89</v>
      </c>
      <c r="D538" t="s">
        <v>90</v>
      </c>
    </row>
    <row r="539" spans="3:4" customFormat="1" x14ac:dyDescent="0.25">
      <c r="C539" s="52" t="s">
        <v>91</v>
      </c>
      <c r="D539" t="s">
        <v>92</v>
      </c>
    </row>
    <row r="540" spans="3:4" customFormat="1" x14ac:dyDescent="0.25">
      <c r="C540" s="52" t="s">
        <v>93</v>
      </c>
      <c r="D540" t="s">
        <v>94</v>
      </c>
    </row>
    <row r="541" spans="3:4" customFormat="1" x14ac:dyDescent="0.25">
      <c r="C541" s="52" t="s">
        <v>95</v>
      </c>
      <c r="D541" t="s">
        <v>96</v>
      </c>
    </row>
    <row r="542" spans="3:4" customFormat="1" x14ac:dyDescent="0.25">
      <c r="C542" s="52" t="s">
        <v>97</v>
      </c>
      <c r="D542" t="s">
        <v>98</v>
      </c>
    </row>
    <row r="543" spans="3:4" customFormat="1" x14ac:dyDescent="0.25">
      <c r="C543" s="52" t="s">
        <v>99</v>
      </c>
      <c r="D543" t="s">
        <v>100</v>
      </c>
    </row>
    <row r="544" spans="3:4" customFormat="1" x14ac:dyDescent="0.25">
      <c r="C544" s="52" t="s">
        <v>101</v>
      </c>
      <c r="D544" t="s">
        <v>102</v>
      </c>
    </row>
    <row r="545" spans="3:4" customFormat="1" x14ac:dyDescent="0.25">
      <c r="C545" s="52" t="s">
        <v>103</v>
      </c>
      <c r="D545" t="s">
        <v>104</v>
      </c>
    </row>
    <row r="546" spans="3:4" customFormat="1" x14ac:dyDescent="0.25">
      <c r="C546" s="52" t="s">
        <v>105</v>
      </c>
      <c r="D546" t="s">
        <v>106</v>
      </c>
    </row>
    <row r="547" spans="3:4" customFormat="1" x14ac:dyDescent="0.25">
      <c r="C547" s="52" t="s">
        <v>107</v>
      </c>
      <c r="D547" t="s">
        <v>108</v>
      </c>
    </row>
    <row r="548" spans="3:4" customFormat="1" x14ac:dyDescent="0.25">
      <c r="C548" s="52" t="s">
        <v>109</v>
      </c>
      <c r="D548" t="s">
        <v>110</v>
      </c>
    </row>
    <row r="549" spans="3:4" customFormat="1" x14ac:dyDescent="0.25">
      <c r="C549" s="52" t="s">
        <v>111</v>
      </c>
      <c r="D549" t="s">
        <v>112</v>
      </c>
    </row>
    <row r="550" spans="3:4" customFormat="1" x14ac:dyDescent="0.25">
      <c r="C550" s="52" t="s">
        <v>113</v>
      </c>
      <c r="D550" t="s">
        <v>114</v>
      </c>
    </row>
    <row r="551" spans="3:4" customFormat="1" x14ac:dyDescent="0.25">
      <c r="C551" s="52" t="s">
        <v>115</v>
      </c>
      <c r="D551" t="s">
        <v>116</v>
      </c>
    </row>
    <row r="552" spans="3:4" customFormat="1" x14ac:dyDescent="0.25">
      <c r="C552" s="52" t="s">
        <v>117</v>
      </c>
      <c r="D552" t="s">
        <v>118</v>
      </c>
    </row>
    <row r="553" spans="3:4" customFormat="1" x14ac:dyDescent="0.25">
      <c r="C553" s="52" t="s">
        <v>119</v>
      </c>
      <c r="D553" t="s">
        <v>120</v>
      </c>
    </row>
    <row r="554" spans="3:4" customFormat="1" x14ac:dyDescent="0.25">
      <c r="C554" s="52" t="s">
        <v>121</v>
      </c>
      <c r="D554" t="s">
        <v>122</v>
      </c>
    </row>
    <row r="555" spans="3:4" customFormat="1" x14ac:dyDescent="0.25">
      <c r="C555" s="52" t="s">
        <v>123</v>
      </c>
      <c r="D555" t="s">
        <v>124</v>
      </c>
    </row>
    <row r="556" spans="3:4" customFormat="1" x14ac:dyDescent="0.25">
      <c r="C556" s="52" t="s">
        <v>125</v>
      </c>
      <c r="D556" t="s">
        <v>126</v>
      </c>
    </row>
    <row r="557" spans="3:4" customFormat="1" x14ac:dyDescent="0.25">
      <c r="C557" s="52" t="s">
        <v>127</v>
      </c>
      <c r="D557" t="s">
        <v>128</v>
      </c>
    </row>
    <row r="558" spans="3:4" customFormat="1" x14ac:dyDescent="0.25">
      <c r="C558" s="52" t="s">
        <v>129</v>
      </c>
      <c r="D558" t="s">
        <v>130</v>
      </c>
    </row>
    <row r="559" spans="3:4" customFormat="1" x14ac:dyDescent="0.25">
      <c r="C559" s="52" t="s">
        <v>131</v>
      </c>
      <c r="D559" t="s">
        <v>132</v>
      </c>
    </row>
    <row r="560" spans="3:4" customFormat="1" x14ac:dyDescent="0.25">
      <c r="C560" s="52" t="s">
        <v>133</v>
      </c>
      <c r="D560" t="s">
        <v>134</v>
      </c>
    </row>
    <row r="561" spans="3:4" customFormat="1" x14ac:dyDescent="0.25">
      <c r="C561" s="52" t="s">
        <v>135</v>
      </c>
      <c r="D561" t="s">
        <v>136</v>
      </c>
    </row>
    <row r="562" spans="3:4" customFormat="1" x14ac:dyDescent="0.25">
      <c r="C562" s="52" t="s">
        <v>137</v>
      </c>
      <c r="D562" t="s">
        <v>138</v>
      </c>
    </row>
    <row r="563" spans="3:4" customFormat="1" x14ac:dyDescent="0.25">
      <c r="C563" s="52" t="s">
        <v>139</v>
      </c>
      <c r="D563" t="s">
        <v>140</v>
      </c>
    </row>
    <row r="564" spans="3:4" customFormat="1" x14ac:dyDescent="0.25">
      <c r="C564" s="52" t="s">
        <v>141</v>
      </c>
      <c r="D564" t="s">
        <v>142</v>
      </c>
    </row>
    <row r="565" spans="3:4" customFormat="1" x14ac:dyDescent="0.25">
      <c r="C565" s="52" t="s">
        <v>143</v>
      </c>
      <c r="D565" t="s">
        <v>144</v>
      </c>
    </row>
    <row r="566" spans="3:4" customFormat="1" x14ac:dyDescent="0.25">
      <c r="C566" s="52" t="s">
        <v>145</v>
      </c>
      <c r="D566" t="s">
        <v>146</v>
      </c>
    </row>
    <row r="567" spans="3:4" customFormat="1" x14ac:dyDescent="0.25">
      <c r="C567" s="52" t="s">
        <v>147</v>
      </c>
      <c r="D567" t="s">
        <v>148</v>
      </c>
    </row>
    <row r="568" spans="3:4" customFormat="1" x14ac:dyDescent="0.25">
      <c r="C568" s="52" t="s">
        <v>149</v>
      </c>
      <c r="D568" t="s">
        <v>150</v>
      </c>
    </row>
    <row r="569" spans="3:4" customFormat="1" x14ac:dyDescent="0.25">
      <c r="C569" s="52" t="s">
        <v>151</v>
      </c>
      <c r="D569" t="s">
        <v>152</v>
      </c>
    </row>
    <row r="570" spans="3:4" customFormat="1" x14ac:dyDescent="0.25">
      <c r="C570" s="52" t="s">
        <v>153</v>
      </c>
      <c r="D570" t="s">
        <v>154</v>
      </c>
    </row>
    <row r="571" spans="3:4" customFormat="1" x14ac:dyDescent="0.25">
      <c r="C571" s="52" t="s">
        <v>155</v>
      </c>
      <c r="D571" t="s">
        <v>156</v>
      </c>
    </row>
    <row r="572" spans="3:4" customFormat="1" x14ac:dyDescent="0.25">
      <c r="C572" s="52" t="s">
        <v>157</v>
      </c>
      <c r="D572" t="s">
        <v>158</v>
      </c>
    </row>
    <row r="573" spans="3:4" customFormat="1" x14ac:dyDescent="0.25">
      <c r="C573" s="52" t="s">
        <v>159</v>
      </c>
      <c r="D573" t="s">
        <v>160</v>
      </c>
    </row>
    <row r="574" spans="3:4" customFormat="1" x14ac:dyDescent="0.25">
      <c r="C574" s="52" t="s">
        <v>161</v>
      </c>
      <c r="D574" t="s">
        <v>162</v>
      </c>
    </row>
    <row r="575" spans="3:4" customFormat="1" x14ac:dyDescent="0.25">
      <c r="C575" s="52" t="s">
        <v>163</v>
      </c>
      <c r="D575" t="s">
        <v>164</v>
      </c>
    </row>
    <row r="576" spans="3:4" customFormat="1" x14ac:dyDescent="0.25">
      <c r="C576" s="52" t="s">
        <v>165</v>
      </c>
      <c r="D576" t="s">
        <v>166</v>
      </c>
    </row>
    <row r="577" spans="3:4" customFormat="1" x14ac:dyDescent="0.25">
      <c r="C577" s="52" t="s">
        <v>167</v>
      </c>
      <c r="D577" t="s">
        <v>168</v>
      </c>
    </row>
    <row r="578" spans="3:4" customFormat="1" x14ac:dyDescent="0.25">
      <c r="C578" s="52" t="s">
        <v>169</v>
      </c>
      <c r="D578" t="s">
        <v>170</v>
      </c>
    </row>
    <row r="579" spans="3:4" customFormat="1" x14ac:dyDescent="0.25">
      <c r="C579" s="52" t="s">
        <v>171</v>
      </c>
      <c r="D579" t="s">
        <v>172</v>
      </c>
    </row>
    <row r="580" spans="3:4" customFormat="1" x14ac:dyDescent="0.25">
      <c r="C580" s="52" t="s">
        <v>173</v>
      </c>
      <c r="D580" t="s">
        <v>174</v>
      </c>
    </row>
    <row r="581" spans="3:4" customFormat="1" x14ac:dyDescent="0.25">
      <c r="C581" s="52" t="s">
        <v>175</v>
      </c>
      <c r="D581" t="s">
        <v>176</v>
      </c>
    </row>
    <row r="582" spans="3:4" customFormat="1" x14ac:dyDescent="0.25">
      <c r="C582" s="52" t="s">
        <v>177</v>
      </c>
      <c r="D582" t="s">
        <v>178</v>
      </c>
    </row>
    <row r="583" spans="3:4" customFormat="1" x14ac:dyDescent="0.25">
      <c r="C583" s="52" t="s">
        <v>179</v>
      </c>
      <c r="D583" t="s">
        <v>180</v>
      </c>
    </row>
    <row r="584" spans="3:4" customFormat="1" x14ac:dyDescent="0.25">
      <c r="C584" s="52" t="s">
        <v>181</v>
      </c>
      <c r="D584" t="s">
        <v>182</v>
      </c>
    </row>
    <row r="585" spans="3:4" customFormat="1" x14ac:dyDescent="0.25">
      <c r="C585" s="52" t="s">
        <v>183</v>
      </c>
      <c r="D585" t="s">
        <v>184</v>
      </c>
    </row>
    <row r="586" spans="3:4" customFormat="1" x14ac:dyDescent="0.25">
      <c r="C586" s="52" t="s">
        <v>185</v>
      </c>
      <c r="D586" t="s">
        <v>186</v>
      </c>
    </row>
    <row r="587" spans="3:4" customFormat="1" x14ac:dyDescent="0.25">
      <c r="C587" s="52" t="s">
        <v>187</v>
      </c>
      <c r="D587" t="s">
        <v>188</v>
      </c>
    </row>
    <row r="588" spans="3:4" customFormat="1" x14ac:dyDescent="0.25">
      <c r="C588" s="52" t="s">
        <v>189</v>
      </c>
      <c r="D588" t="s">
        <v>190</v>
      </c>
    </row>
    <row r="589" spans="3:4" customFormat="1" x14ac:dyDescent="0.25">
      <c r="C589" s="52" t="s">
        <v>191</v>
      </c>
      <c r="D589" t="s">
        <v>192</v>
      </c>
    </row>
    <row r="590" spans="3:4" customFormat="1" x14ac:dyDescent="0.25">
      <c r="C590" s="52" t="s">
        <v>193</v>
      </c>
      <c r="D590" t="s">
        <v>194</v>
      </c>
    </row>
    <row r="591" spans="3:4" customFormat="1" x14ac:dyDescent="0.25">
      <c r="C591" s="52" t="s">
        <v>195</v>
      </c>
      <c r="D591" t="s">
        <v>196</v>
      </c>
    </row>
    <row r="592" spans="3:4" customFormat="1" x14ac:dyDescent="0.25">
      <c r="C592" s="52" t="s">
        <v>197</v>
      </c>
      <c r="D592" t="s">
        <v>198</v>
      </c>
    </row>
    <row r="593" spans="3:4" customFormat="1" x14ac:dyDescent="0.25">
      <c r="C593" s="52" t="s">
        <v>199</v>
      </c>
      <c r="D593" t="s">
        <v>200</v>
      </c>
    </row>
    <row r="594" spans="3:4" customFormat="1" x14ac:dyDescent="0.25">
      <c r="C594" s="52" t="s">
        <v>201</v>
      </c>
      <c r="D594" t="s">
        <v>202</v>
      </c>
    </row>
    <row r="595" spans="3:4" customFormat="1" x14ac:dyDescent="0.25">
      <c r="C595" s="52" t="s">
        <v>203</v>
      </c>
      <c r="D595" t="s">
        <v>204</v>
      </c>
    </row>
    <row r="596" spans="3:4" customFormat="1" x14ac:dyDescent="0.25">
      <c r="C596" s="52" t="s">
        <v>205</v>
      </c>
      <c r="D596" t="s">
        <v>206</v>
      </c>
    </row>
    <row r="597" spans="3:4" customFormat="1" x14ac:dyDescent="0.25">
      <c r="C597" s="52" t="s">
        <v>207</v>
      </c>
      <c r="D597" t="s">
        <v>208</v>
      </c>
    </row>
    <row r="598" spans="3:4" customFormat="1" x14ac:dyDescent="0.25">
      <c r="C598" s="52" t="s">
        <v>209</v>
      </c>
      <c r="D598" t="s">
        <v>210</v>
      </c>
    </row>
    <row r="599" spans="3:4" customFormat="1" x14ac:dyDescent="0.25">
      <c r="C599" s="52" t="s">
        <v>211</v>
      </c>
      <c r="D599" t="s">
        <v>212</v>
      </c>
    </row>
    <row r="600" spans="3:4" customFormat="1" x14ac:dyDescent="0.25">
      <c r="C600" s="52" t="s">
        <v>213</v>
      </c>
      <c r="D600" t="s">
        <v>214</v>
      </c>
    </row>
    <row r="601" spans="3:4" customFormat="1" x14ac:dyDescent="0.25">
      <c r="C601" s="52" t="s">
        <v>215</v>
      </c>
      <c r="D601" t="s">
        <v>216</v>
      </c>
    </row>
    <row r="602" spans="3:4" customFormat="1" x14ac:dyDescent="0.25">
      <c r="C602" s="52" t="s">
        <v>217</v>
      </c>
      <c r="D602" t="s">
        <v>218</v>
      </c>
    </row>
    <row r="603" spans="3:4" customFormat="1" x14ac:dyDescent="0.25">
      <c r="C603" s="52" t="s">
        <v>219</v>
      </c>
      <c r="D603" t="s">
        <v>220</v>
      </c>
    </row>
    <row r="604" spans="3:4" customFormat="1" x14ac:dyDescent="0.25">
      <c r="C604" s="52" t="s">
        <v>221</v>
      </c>
      <c r="D604" t="s">
        <v>222</v>
      </c>
    </row>
    <row r="605" spans="3:4" customFormat="1" x14ac:dyDescent="0.25">
      <c r="C605" s="52" t="s">
        <v>223</v>
      </c>
      <c r="D605" t="s">
        <v>224</v>
      </c>
    </row>
    <row r="606" spans="3:4" customFormat="1" x14ac:dyDescent="0.25">
      <c r="C606" s="52" t="s">
        <v>225</v>
      </c>
      <c r="D606" t="s">
        <v>226</v>
      </c>
    </row>
    <row r="607" spans="3:4" customFormat="1" x14ac:dyDescent="0.25">
      <c r="C607" s="52" t="s">
        <v>227</v>
      </c>
      <c r="D607" t="s">
        <v>228</v>
      </c>
    </row>
    <row r="608" spans="3:4" customFormat="1" x14ac:dyDescent="0.25">
      <c r="C608" s="52" t="s">
        <v>229</v>
      </c>
      <c r="D608" t="s">
        <v>230</v>
      </c>
    </row>
    <row r="609" spans="3:4" customFormat="1" x14ac:dyDescent="0.25">
      <c r="C609" s="52" t="s">
        <v>231</v>
      </c>
      <c r="D609" t="s">
        <v>232</v>
      </c>
    </row>
    <row r="610" spans="3:4" customFormat="1" x14ac:dyDescent="0.25">
      <c r="C610" s="52" t="s">
        <v>233</v>
      </c>
      <c r="D610" t="s">
        <v>234</v>
      </c>
    </row>
    <row r="611" spans="3:4" customFormat="1" x14ac:dyDescent="0.25">
      <c r="C611" s="52" t="s">
        <v>235</v>
      </c>
      <c r="D611" t="s">
        <v>236</v>
      </c>
    </row>
    <row r="612" spans="3:4" customFormat="1" x14ac:dyDescent="0.25">
      <c r="C612" s="52" t="s">
        <v>237</v>
      </c>
      <c r="D612" t="s">
        <v>238</v>
      </c>
    </row>
    <row r="613" spans="3:4" customFormat="1" x14ac:dyDescent="0.25">
      <c r="C613" s="52" t="s">
        <v>239</v>
      </c>
      <c r="D613" t="s">
        <v>240</v>
      </c>
    </row>
    <row r="614" spans="3:4" customFormat="1" x14ac:dyDescent="0.25">
      <c r="C614" s="52" t="s">
        <v>241</v>
      </c>
      <c r="D614" t="s">
        <v>242</v>
      </c>
    </row>
    <row r="615" spans="3:4" customFormat="1" x14ac:dyDescent="0.25">
      <c r="C615" s="52"/>
    </row>
    <row r="616" spans="3:4" customFormat="1" x14ac:dyDescent="0.25">
      <c r="C616" t="s">
        <v>243</v>
      </c>
      <c r="D616" t="s">
        <v>36</v>
      </c>
    </row>
    <row r="617" spans="3:4" customFormat="1" x14ac:dyDescent="0.25">
      <c r="C617" s="52" t="s">
        <v>244</v>
      </c>
      <c r="D617" t="s">
        <v>39</v>
      </c>
    </row>
    <row r="618" spans="3:4" customFormat="1" x14ac:dyDescent="0.25">
      <c r="C618" s="52" t="s">
        <v>245</v>
      </c>
      <c r="D618" t="s">
        <v>246</v>
      </c>
    </row>
    <row r="619" spans="3:4" customFormat="1" x14ac:dyDescent="0.25">
      <c r="C619" s="52" t="s">
        <v>247</v>
      </c>
      <c r="D619" t="s">
        <v>248</v>
      </c>
    </row>
    <row r="620" spans="3:4" customFormat="1" x14ac:dyDescent="0.25">
      <c r="C620" s="52" t="s">
        <v>249</v>
      </c>
      <c r="D620" t="s">
        <v>250</v>
      </c>
    </row>
    <row r="621" spans="3:4" customFormat="1" x14ac:dyDescent="0.25">
      <c r="C621" s="52" t="s">
        <v>251</v>
      </c>
      <c r="D621" t="s">
        <v>252</v>
      </c>
    </row>
    <row r="622" spans="3:4" customFormat="1" x14ac:dyDescent="0.25">
      <c r="C622" s="52" t="s">
        <v>253</v>
      </c>
      <c r="D622" t="s">
        <v>254</v>
      </c>
    </row>
    <row r="623" spans="3:4" customFormat="1" x14ac:dyDescent="0.25">
      <c r="C623" s="52" t="s">
        <v>255</v>
      </c>
      <c r="D623" t="s">
        <v>256</v>
      </c>
    </row>
    <row r="624" spans="3:4" customFormat="1" x14ac:dyDescent="0.25">
      <c r="C624" s="52" t="s">
        <v>257</v>
      </c>
      <c r="D624" t="s">
        <v>258</v>
      </c>
    </row>
    <row r="625" spans="3:4" customFormat="1" x14ac:dyDescent="0.25">
      <c r="C625" s="52" t="s">
        <v>259</v>
      </c>
      <c r="D625" t="s">
        <v>260</v>
      </c>
    </row>
    <row r="626" spans="3:4" customFormat="1" x14ac:dyDescent="0.25">
      <c r="C626" s="52" t="s">
        <v>261</v>
      </c>
      <c r="D626" t="s">
        <v>262</v>
      </c>
    </row>
    <row r="627" spans="3:4" customFormat="1" x14ac:dyDescent="0.25"/>
    <row r="628" spans="3:4" customFormat="1" x14ac:dyDescent="0.25">
      <c r="C628" s="52" t="s">
        <v>245</v>
      </c>
      <c r="D628" t="s">
        <v>263</v>
      </c>
    </row>
    <row r="629" spans="3:4" customFormat="1" x14ac:dyDescent="0.25">
      <c r="C629" s="52" t="s">
        <v>247</v>
      </c>
      <c r="D629" t="s">
        <v>264</v>
      </c>
    </row>
    <row r="630" spans="3:4" customFormat="1" x14ac:dyDescent="0.25">
      <c r="C630" s="52" t="s">
        <v>249</v>
      </c>
      <c r="D630" t="s">
        <v>265</v>
      </c>
    </row>
    <row r="631" spans="3:4" customFormat="1" x14ac:dyDescent="0.25">
      <c r="C631" s="52" t="s">
        <v>251</v>
      </c>
      <c r="D631" t="s">
        <v>266</v>
      </c>
    </row>
    <row r="632" spans="3:4" customFormat="1" x14ac:dyDescent="0.25">
      <c r="C632" s="52" t="s">
        <v>253</v>
      </c>
      <c r="D632" t="s">
        <v>267</v>
      </c>
    </row>
    <row r="633" spans="3:4" customFormat="1" x14ac:dyDescent="0.25">
      <c r="C633" s="52" t="s">
        <v>255</v>
      </c>
      <c r="D633" t="s">
        <v>268</v>
      </c>
    </row>
    <row r="634" spans="3:4" customFormat="1" x14ac:dyDescent="0.25">
      <c r="C634" s="52" t="s">
        <v>257</v>
      </c>
      <c r="D634" t="s">
        <v>269</v>
      </c>
    </row>
    <row r="635" spans="3:4" customFormat="1" x14ac:dyDescent="0.25">
      <c r="C635" s="52" t="s">
        <v>259</v>
      </c>
      <c r="D635" t="s">
        <v>270</v>
      </c>
    </row>
    <row r="636" spans="3:4" customFormat="1" x14ac:dyDescent="0.25">
      <c r="C636" s="52" t="s">
        <v>261</v>
      </c>
      <c r="D636" t="s">
        <v>271</v>
      </c>
    </row>
    <row r="637" spans="3:4" customFormat="1" x14ac:dyDescent="0.25">
      <c r="C637" s="52"/>
    </row>
    <row r="638" spans="3:4" customFormat="1" x14ac:dyDescent="0.25">
      <c r="C638" s="52" t="s">
        <v>245</v>
      </c>
      <c r="D638" t="s">
        <v>272</v>
      </c>
    </row>
    <row r="639" spans="3:4" customFormat="1" x14ac:dyDescent="0.25">
      <c r="C639" s="52" t="s">
        <v>247</v>
      </c>
      <c r="D639" t="s">
        <v>273</v>
      </c>
    </row>
    <row r="640" spans="3:4" customFormat="1" x14ac:dyDescent="0.25">
      <c r="C640" s="52" t="s">
        <v>249</v>
      </c>
      <c r="D640" t="s">
        <v>274</v>
      </c>
    </row>
    <row r="641" spans="3:4" customFormat="1" x14ac:dyDescent="0.25">
      <c r="C641" s="52" t="s">
        <v>251</v>
      </c>
      <c r="D641" t="s">
        <v>275</v>
      </c>
    </row>
    <row r="642" spans="3:4" customFormat="1" x14ac:dyDescent="0.25">
      <c r="C642" s="52" t="s">
        <v>253</v>
      </c>
      <c r="D642" t="s">
        <v>276</v>
      </c>
    </row>
    <row r="643" spans="3:4" customFormat="1" x14ac:dyDescent="0.25">
      <c r="C643" s="52" t="s">
        <v>255</v>
      </c>
      <c r="D643" t="s">
        <v>277</v>
      </c>
    </row>
    <row r="644" spans="3:4" customFormat="1" x14ac:dyDescent="0.25">
      <c r="C644" s="52" t="s">
        <v>257</v>
      </c>
      <c r="D644" t="s">
        <v>278</v>
      </c>
    </row>
    <row r="645" spans="3:4" customFormat="1" x14ac:dyDescent="0.25">
      <c r="C645" s="52" t="s">
        <v>259</v>
      </c>
      <c r="D645" t="s">
        <v>279</v>
      </c>
    </row>
    <row r="646" spans="3:4" customFormat="1" x14ac:dyDescent="0.25">
      <c r="C646" s="52" t="s">
        <v>261</v>
      </c>
      <c r="D646" t="s">
        <v>280</v>
      </c>
    </row>
    <row r="647" spans="3:4" customFormat="1" x14ac:dyDescent="0.25">
      <c r="C647" s="52"/>
    </row>
    <row r="648" spans="3:4" customFormat="1" x14ac:dyDescent="0.25">
      <c r="C648" s="52" t="s">
        <v>245</v>
      </c>
      <c r="D648" t="s">
        <v>281</v>
      </c>
    </row>
    <row r="649" spans="3:4" customFormat="1" x14ac:dyDescent="0.25">
      <c r="C649" s="52" t="s">
        <v>247</v>
      </c>
      <c r="D649" t="s">
        <v>282</v>
      </c>
    </row>
    <row r="650" spans="3:4" customFormat="1" x14ac:dyDescent="0.25">
      <c r="C650" s="52" t="s">
        <v>249</v>
      </c>
      <c r="D650" t="s">
        <v>283</v>
      </c>
    </row>
    <row r="651" spans="3:4" customFormat="1" x14ac:dyDescent="0.25">
      <c r="C651" s="52" t="s">
        <v>251</v>
      </c>
      <c r="D651" t="s">
        <v>284</v>
      </c>
    </row>
    <row r="652" spans="3:4" customFormat="1" x14ac:dyDescent="0.25">
      <c r="C652" s="52" t="s">
        <v>253</v>
      </c>
      <c r="D652" t="s">
        <v>285</v>
      </c>
    </row>
    <row r="653" spans="3:4" customFormat="1" x14ac:dyDescent="0.25">
      <c r="C653" s="52" t="s">
        <v>255</v>
      </c>
      <c r="D653" t="s">
        <v>286</v>
      </c>
    </row>
    <row r="654" spans="3:4" customFormat="1" x14ac:dyDescent="0.25">
      <c r="C654" s="52" t="s">
        <v>257</v>
      </c>
      <c r="D654" t="s">
        <v>287</v>
      </c>
    </row>
    <row r="655" spans="3:4" customFormat="1" x14ac:dyDescent="0.25">
      <c r="C655" s="52" t="s">
        <v>259</v>
      </c>
      <c r="D655" t="s">
        <v>288</v>
      </c>
    </row>
    <row r="656" spans="3:4" customFormat="1" x14ac:dyDescent="0.25">
      <c r="C656" s="52" t="s">
        <v>261</v>
      </c>
      <c r="D656" t="s">
        <v>289</v>
      </c>
    </row>
    <row r="657" spans="2:17" customFormat="1" x14ac:dyDescent="0.25">
      <c r="C657" s="52"/>
    </row>
    <row r="658" spans="2:17" customFormat="1" x14ac:dyDescent="0.25">
      <c r="C658" s="52" t="s">
        <v>245</v>
      </c>
      <c r="D658" t="s">
        <v>290</v>
      </c>
    </row>
    <row r="659" spans="2:17" customFormat="1" x14ac:dyDescent="0.25">
      <c r="C659" s="52" t="s">
        <v>247</v>
      </c>
      <c r="D659" t="s">
        <v>291</v>
      </c>
    </row>
    <row r="660" spans="2:17" customFormat="1" x14ac:dyDescent="0.25">
      <c r="C660" s="52" t="s">
        <v>249</v>
      </c>
      <c r="D660" t="s">
        <v>292</v>
      </c>
    </row>
    <row r="661" spans="2:17" customFormat="1" x14ac:dyDescent="0.25">
      <c r="C661" s="52" t="s">
        <v>251</v>
      </c>
      <c r="D661" t="s">
        <v>293</v>
      </c>
    </row>
    <row r="662" spans="2:17" customFormat="1" x14ac:dyDescent="0.25">
      <c r="C662" s="52" t="s">
        <v>253</v>
      </c>
      <c r="D662" t="s">
        <v>294</v>
      </c>
    </row>
    <row r="663" spans="2:17" customFormat="1" x14ac:dyDescent="0.25">
      <c r="C663" s="52" t="s">
        <v>255</v>
      </c>
      <c r="D663" t="s">
        <v>295</v>
      </c>
    </row>
    <row r="664" spans="2:17" customFormat="1" x14ac:dyDescent="0.25">
      <c r="C664" s="52" t="s">
        <v>257</v>
      </c>
      <c r="D664" t="s">
        <v>296</v>
      </c>
    </row>
    <row r="665" spans="2:17" customFormat="1" x14ac:dyDescent="0.25">
      <c r="C665" s="52" t="s">
        <v>259</v>
      </c>
      <c r="D665" t="s">
        <v>297</v>
      </c>
    </row>
    <row r="666" spans="2:17" customFormat="1" x14ac:dyDescent="0.25">
      <c r="C666" s="52" t="s">
        <v>261</v>
      </c>
      <c r="D666" t="s">
        <v>298</v>
      </c>
    </row>
    <row r="667" spans="2:17" customFormat="1" x14ac:dyDescent="0.25">
      <c r="B667" t="s">
        <v>299</v>
      </c>
      <c r="C667" t="s">
        <v>299</v>
      </c>
      <c r="D667" t="s">
        <v>299</v>
      </c>
      <c r="E667" t="s">
        <v>299</v>
      </c>
      <c r="F667" t="s">
        <v>299</v>
      </c>
      <c r="G667" t="s">
        <v>299</v>
      </c>
      <c r="H667" t="s">
        <v>299</v>
      </c>
      <c r="I667" t="s">
        <v>299</v>
      </c>
      <c r="J667" t="s">
        <v>299</v>
      </c>
      <c r="K667" t="s">
        <v>299</v>
      </c>
      <c r="L667" t="s">
        <v>299</v>
      </c>
      <c r="M667" t="s">
        <v>299</v>
      </c>
      <c r="N667" t="s">
        <v>299</v>
      </c>
      <c r="O667" t="s">
        <v>299</v>
      </c>
      <c r="P667" t="s">
        <v>299</v>
      </c>
      <c r="Q667" t="s">
        <v>299</v>
      </c>
    </row>
    <row r="668" spans="2:17" customFormat="1" x14ac:dyDescent="0.25">
      <c r="C668" s="52"/>
    </row>
    <row r="669" spans="2:17" customFormat="1" x14ac:dyDescent="0.25">
      <c r="C669" s="52"/>
    </row>
    <row r="670" spans="2:17" customFormat="1" x14ac:dyDescent="0.25">
      <c r="C670" s="52"/>
    </row>
    <row r="671" spans="2:17" customFormat="1" x14ac:dyDescent="0.25">
      <c r="C671" s="52"/>
    </row>
    <row r="672" spans="2:17"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sheetData>
  <mergeCells count="61">
    <mergeCell ref="B38:K38"/>
    <mergeCell ref="I36:J36"/>
    <mergeCell ref="G32:H32"/>
    <mergeCell ref="G33:H33"/>
    <mergeCell ref="G34:H34"/>
    <mergeCell ref="G35:H35"/>
    <mergeCell ref="C36:H36"/>
    <mergeCell ref="C31:J31"/>
    <mergeCell ref="I32:J32"/>
    <mergeCell ref="I33:J33"/>
    <mergeCell ref="I34:J34"/>
    <mergeCell ref="I35:J35"/>
    <mergeCell ref="E32:F32"/>
    <mergeCell ref="E33:F33"/>
    <mergeCell ref="E34:F34"/>
    <mergeCell ref="E35:F35"/>
    <mergeCell ref="C32:D32"/>
    <mergeCell ref="C33:D33"/>
    <mergeCell ref="C34:D34"/>
    <mergeCell ref="C35:D35"/>
    <mergeCell ref="B27:K28"/>
    <mergeCell ref="D24:I24"/>
    <mergeCell ref="B26:I26"/>
    <mergeCell ref="B30:K30"/>
    <mergeCell ref="B23:C23"/>
    <mergeCell ref="J25:K25"/>
    <mergeCell ref="D25:I25"/>
    <mergeCell ref="D23:I23"/>
    <mergeCell ref="J23:K23"/>
    <mergeCell ref="B9:K9"/>
    <mergeCell ref="B8:K8"/>
    <mergeCell ref="B7:K7"/>
    <mergeCell ref="D13:K13"/>
    <mergeCell ref="B43:D43"/>
    <mergeCell ref="E40:K40"/>
    <mergeCell ref="E41:K41"/>
    <mergeCell ref="J24:K24"/>
    <mergeCell ref="B42:D42"/>
    <mergeCell ref="E42:K42"/>
    <mergeCell ref="B40:D40"/>
    <mergeCell ref="B41:D41"/>
    <mergeCell ref="E43:K43"/>
    <mergeCell ref="B24:C24"/>
    <mergeCell ref="J26:K26"/>
    <mergeCell ref="B29:K29"/>
    <mergeCell ref="B2:B5"/>
    <mergeCell ref="I2:J2"/>
    <mergeCell ref="I3:J3"/>
    <mergeCell ref="C2:H5"/>
    <mergeCell ref="B25:C25"/>
    <mergeCell ref="J15:K15"/>
    <mergeCell ref="J16:K16"/>
    <mergeCell ref="J17:K17"/>
    <mergeCell ref="J18:K18"/>
    <mergeCell ref="B14:K14"/>
    <mergeCell ref="B10:K10"/>
    <mergeCell ref="B20:K21"/>
    <mergeCell ref="B22:K22"/>
    <mergeCell ref="J19:K19"/>
    <mergeCell ref="B6:G6"/>
    <mergeCell ref="B13:C13"/>
  </mergeCells>
  <conditionalFormatting sqref="B27 B29:B39">
    <cfRule type="cellIs" dxfId="0" priority="1" operator="equal">
      <formula>"El valor total de las facturas no es igual a la suma de los valores de cada concepto de gasto."</formula>
    </cfRule>
  </conditionalFormatting>
  <printOptions horizontalCentered="1"/>
  <pageMargins left="0.39370078740157483" right="0.39370078740157483" top="0.59055118110236227" bottom="0.59055118110236227" header="0.31496062992125984" footer="0.31496062992125984"/>
  <pageSetup scale="46" orientation="portrait" r:id="rId1"/>
  <headerFooter>
    <oddFooter>&amp;C&amp;G</oddFooter>
  </headerFooter>
  <rowBreaks count="1" manualBreakCount="1">
    <brk id="43" min="1" max="10" man="1"/>
  </rowBreaks>
  <drawing r:id="rId2"/>
  <legacyDrawing r:id="rId3"/>
  <legacyDrawingHF r:id="rId4"/>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6F93C2E7-1C70-4799-88D5-3CACA8196805}">
          <x14:formula1>
            <xm:f>'listas desplegables'!$A$2:$A$6</xm:f>
          </x14:formula1>
          <xm:sqref>B12</xm:sqref>
        </x14:dataValidation>
        <x14:dataValidation type="list" allowBlank="1" showInputMessage="1" showErrorMessage="1" xr:uid="{79E38597-5673-4F3E-9863-794C9074E161}">
          <x14:formula1>
            <xm:f>'listas desplegables'!$C$2:$C$3</xm:f>
          </x14:formula1>
          <xm:sqref>F12</xm:sqref>
        </x14:dataValidation>
        <x14:dataValidation type="list" allowBlank="1" showInputMessage="1" showErrorMessage="1" xr:uid="{E04A5D83-E14A-44FF-97E0-4E1716A31C2D}">
          <x14:formula1>
            <xm:f>'listas desplegables'!$D$2:$D$3</xm:f>
          </x14:formula1>
          <xm:sqref>B16:B19</xm:sqref>
        </x14:dataValidation>
        <x14:dataValidation type="list" allowBlank="1" showInputMessage="1" showErrorMessage="1" xr:uid="{88D376F1-97B9-4A4D-B989-41EE8F51AD65}">
          <x14:formula1>
            <xm:f>'listas desplegables'!$B$2:$B$29</xm:f>
          </x14:formula1>
          <xm:sqref>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2DCC9-A16D-4F0D-AB51-B30E1E5B75C6}">
  <dimension ref="A1:A253"/>
  <sheetViews>
    <sheetView showGridLines="0" topLeftCell="A232" zoomScale="115" zoomScaleNormal="115" workbookViewId="0">
      <selection activeCell="A252" sqref="A252"/>
    </sheetView>
  </sheetViews>
  <sheetFormatPr baseColWidth="10" defaultColWidth="11.42578125" defaultRowHeight="15" x14ac:dyDescent="0.25"/>
  <cols>
    <col min="1" max="1" width="174.5703125" customWidth="1"/>
  </cols>
  <sheetData>
    <row r="1" spans="1:1" x14ac:dyDescent="0.25">
      <c r="A1" s="5" t="s">
        <v>339</v>
      </c>
    </row>
    <row r="2" spans="1:1" x14ac:dyDescent="0.25">
      <c r="A2" s="6"/>
    </row>
    <row r="3" spans="1:1" ht="28.5" x14ac:dyDescent="0.25">
      <c r="A3" s="7" t="s">
        <v>340</v>
      </c>
    </row>
    <row r="4" spans="1:1" x14ac:dyDescent="0.25">
      <c r="A4" s="7"/>
    </row>
    <row r="5" spans="1:1" x14ac:dyDescent="0.25">
      <c r="A5" s="7" t="s">
        <v>341</v>
      </c>
    </row>
    <row r="6" spans="1:1" x14ac:dyDescent="0.25">
      <c r="A6" s="7"/>
    </row>
    <row r="7" spans="1:1" x14ac:dyDescent="0.25">
      <c r="A7" s="7"/>
    </row>
    <row r="8" spans="1:1" x14ac:dyDescent="0.25">
      <c r="A8" s="8" t="s">
        <v>342</v>
      </c>
    </row>
    <row r="9" spans="1:1" x14ac:dyDescent="0.25">
      <c r="A9" s="8"/>
    </row>
    <row r="10" spans="1:1" x14ac:dyDescent="0.25">
      <c r="A10" s="9"/>
    </row>
    <row r="11" spans="1:1" x14ac:dyDescent="0.25">
      <c r="A11" s="8"/>
    </row>
    <row r="12" spans="1:1" x14ac:dyDescent="0.25">
      <c r="A12" s="10"/>
    </row>
    <row r="13" spans="1:1" x14ac:dyDescent="0.25">
      <c r="A13" s="10"/>
    </row>
    <row r="14" spans="1:1" x14ac:dyDescent="0.25">
      <c r="A14" s="10"/>
    </row>
    <row r="15" spans="1:1" x14ac:dyDescent="0.25">
      <c r="A15" s="10"/>
    </row>
    <row r="16" spans="1:1" x14ac:dyDescent="0.25">
      <c r="A16" s="10"/>
    </row>
    <row r="17" spans="1:1" x14ac:dyDescent="0.25">
      <c r="A17" s="11" t="s">
        <v>343</v>
      </c>
    </row>
    <row r="18" spans="1:1" x14ac:dyDescent="0.25">
      <c r="A18" s="10"/>
    </row>
    <row r="19" spans="1:1" x14ac:dyDescent="0.25">
      <c r="A19" s="7" t="s">
        <v>344</v>
      </c>
    </row>
    <row r="20" spans="1:1" x14ac:dyDescent="0.25">
      <c r="A20" s="9"/>
    </row>
    <row r="21" spans="1:1" x14ac:dyDescent="0.25">
      <c r="A21" s="7" t="s">
        <v>345</v>
      </c>
    </row>
    <row r="22" spans="1:1" x14ac:dyDescent="0.25">
      <c r="A22" s="7" t="s">
        <v>346</v>
      </c>
    </row>
    <row r="23" spans="1:1" x14ac:dyDescent="0.25">
      <c r="A23" s="7" t="s">
        <v>347</v>
      </c>
    </row>
    <row r="24" spans="1:1" x14ac:dyDescent="0.25">
      <c r="A24" s="7" t="s">
        <v>348</v>
      </c>
    </row>
    <row r="25" spans="1:1" ht="18.75" x14ac:dyDescent="0.25">
      <c r="A25" s="7" t="s">
        <v>349</v>
      </c>
    </row>
    <row r="26" spans="1:1" x14ac:dyDescent="0.25">
      <c r="A26" s="7"/>
    </row>
    <row r="27" spans="1:1" x14ac:dyDescent="0.25">
      <c r="A27" s="11" t="s">
        <v>350</v>
      </c>
    </row>
    <row r="28" spans="1:1" x14ac:dyDescent="0.25">
      <c r="A28" s="7"/>
    </row>
    <row r="29" spans="1:1" x14ac:dyDescent="0.25">
      <c r="A29" s="7" t="s">
        <v>351</v>
      </c>
    </row>
    <row r="30" spans="1:1" x14ac:dyDescent="0.25">
      <c r="A30" s="7"/>
    </row>
    <row r="31" spans="1:1" x14ac:dyDescent="0.25">
      <c r="A31" s="11" t="s">
        <v>6</v>
      </c>
    </row>
    <row r="32" spans="1:1" x14ac:dyDescent="0.25">
      <c r="A32" s="7"/>
    </row>
    <row r="33" spans="1:1" x14ac:dyDescent="0.25">
      <c r="A33" s="7" t="s">
        <v>352</v>
      </c>
    </row>
    <row r="34" spans="1:1" x14ac:dyDescent="0.25">
      <c r="A34" s="7"/>
    </row>
    <row r="35" spans="1:1" x14ac:dyDescent="0.25">
      <c r="A35" s="8"/>
    </row>
    <row r="36" spans="1:1" x14ac:dyDescent="0.25">
      <c r="A36" s="12" t="s">
        <v>353</v>
      </c>
    </row>
    <row r="37" spans="1:1" x14ac:dyDescent="0.25">
      <c r="A37" s="13" t="s">
        <v>354</v>
      </c>
    </row>
    <row r="38" spans="1:1" x14ac:dyDescent="0.25">
      <c r="A38" s="7"/>
    </row>
    <row r="39" spans="1:1" x14ac:dyDescent="0.25">
      <c r="A39" s="9"/>
    </row>
    <row r="40" spans="1:1" x14ac:dyDescent="0.25">
      <c r="A40" s="14"/>
    </row>
    <row r="41" spans="1:1" x14ac:dyDescent="0.25">
      <c r="A41" s="15" t="s">
        <v>355</v>
      </c>
    </row>
    <row r="42" spans="1:1" x14ac:dyDescent="0.25">
      <c r="A42" s="15"/>
    </row>
    <row r="43" spans="1:1" x14ac:dyDescent="0.25">
      <c r="A43" s="15"/>
    </row>
    <row r="44" spans="1:1" x14ac:dyDescent="0.25">
      <c r="A44" s="15"/>
    </row>
    <row r="45" spans="1:1" x14ac:dyDescent="0.25">
      <c r="A45" s="15"/>
    </row>
    <row r="46" spans="1:1" x14ac:dyDescent="0.25">
      <c r="A46" s="15"/>
    </row>
    <row r="47" spans="1:1" x14ac:dyDescent="0.25">
      <c r="A47" s="16" t="s">
        <v>356</v>
      </c>
    </row>
    <row r="48" spans="1:1" x14ac:dyDescent="0.25">
      <c r="A48" s="17"/>
    </row>
    <row r="49" spans="1:1" x14ac:dyDescent="0.25">
      <c r="A49" s="16" t="s">
        <v>357</v>
      </c>
    </row>
    <row r="50" spans="1:1" x14ac:dyDescent="0.25">
      <c r="A50" s="16"/>
    </row>
    <row r="51" spans="1:1" x14ac:dyDescent="0.25">
      <c r="A51" s="18"/>
    </row>
    <row r="52" spans="1:1" x14ac:dyDescent="0.25">
      <c r="A52" s="18"/>
    </row>
    <row r="53" spans="1:1" x14ac:dyDescent="0.25">
      <c r="A53" s="11" t="s">
        <v>9</v>
      </c>
    </row>
    <row r="54" spans="1:1" x14ac:dyDescent="0.25">
      <c r="A54" s="7" t="s">
        <v>358</v>
      </c>
    </row>
    <row r="55" spans="1:1" x14ac:dyDescent="0.25">
      <c r="A55" s="11" t="s">
        <v>359</v>
      </c>
    </row>
    <row r="56" spans="1:1" x14ac:dyDescent="0.25">
      <c r="A56" s="7" t="s">
        <v>360</v>
      </c>
    </row>
    <row r="57" spans="1:1" x14ac:dyDescent="0.25">
      <c r="A57" s="11" t="s">
        <v>361</v>
      </c>
    </row>
    <row r="58" spans="1:1" x14ac:dyDescent="0.25">
      <c r="A58" s="19" t="s">
        <v>362</v>
      </c>
    </row>
    <row r="59" spans="1:1" x14ac:dyDescent="0.25">
      <c r="A59" s="15" t="s">
        <v>12</v>
      </c>
    </row>
    <row r="60" spans="1:1" x14ac:dyDescent="0.25">
      <c r="A60" s="16" t="s">
        <v>363</v>
      </c>
    </row>
    <row r="61" spans="1:1" x14ac:dyDescent="0.25">
      <c r="A61" s="12" t="s">
        <v>13</v>
      </c>
    </row>
    <row r="62" spans="1:1" x14ac:dyDescent="0.25">
      <c r="A62" s="16" t="s">
        <v>364</v>
      </c>
    </row>
    <row r="63" spans="1:1" x14ac:dyDescent="0.25">
      <c r="A63" s="12" t="s">
        <v>14</v>
      </c>
    </row>
    <row r="64" spans="1:1" x14ac:dyDescent="0.25">
      <c r="A64" s="19" t="s">
        <v>365</v>
      </c>
    </row>
    <row r="65" spans="1:1" x14ac:dyDescent="0.25">
      <c r="A65" s="20"/>
    </row>
    <row r="66" spans="1:1" x14ac:dyDescent="0.25">
      <c r="A66" s="21" t="s">
        <v>366</v>
      </c>
    </row>
    <row r="67" spans="1:1" x14ac:dyDescent="0.25">
      <c r="A67" s="9"/>
    </row>
    <row r="68" spans="1:1" x14ac:dyDescent="0.25">
      <c r="A68" s="22" t="s">
        <v>367</v>
      </c>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14" t="s">
        <v>368</v>
      </c>
    </row>
    <row r="75" spans="1:1" x14ac:dyDescent="0.25">
      <c r="A75" s="9"/>
    </row>
    <row r="76" spans="1:1" x14ac:dyDescent="0.25">
      <c r="A76" s="23"/>
    </row>
    <row r="77" spans="1:1" x14ac:dyDescent="0.25">
      <c r="A77" s="23"/>
    </row>
    <row r="78" spans="1:1" x14ac:dyDescent="0.25">
      <c r="A78" s="23"/>
    </row>
    <row r="79" spans="1:1" ht="30" x14ac:dyDescent="0.25">
      <c r="A79" s="24" t="s">
        <v>369</v>
      </c>
    </row>
    <row r="80" spans="1:1" x14ac:dyDescent="0.25">
      <c r="A80" s="9"/>
    </row>
    <row r="81" spans="1:1" x14ac:dyDescent="0.25">
      <c r="A81" s="25"/>
    </row>
    <row r="82" spans="1:1" x14ac:dyDescent="0.25">
      <c r="A82" s="25"/>
    </row>
    <row r="83" spans="1:1" x14ac:dyDescent="0.25">
      <c r="A83" s="25"/>
    </row>
    <row r="84" spans="1:1" x14ac:dyDescent="0.25">
      <c r="A84" s="25"/>
    </row>
    <row r="85" spans="1:1" x14ac:dyDescent="0.25">
      <c r="A85" s="25"/>
    </row>
    <row r="86" spans="1:1" x14ac:dyDescent="0.25">
      <c r="A86" s="25"/>
    </row>
    <row r="87" spans="1:1" x14ac:dyDescent="0.25">
      <c r="A87" s="25"/>
    </row>
    <row r="88" spans="1:1" x14ac:dyDescent="0.25">
      <c r="A88" s="25"/>
    </row>
    <row r="89" spans="1:1" x14ac:dyDescent="0.25">
      <c r="A89" s="25"/>
    </row>
    <row r="90" spans="1:1" x14ac:dyDescent="0.25">
      <c r="A90" s="25"/>
    </row>
    <row r="91" spans="1:1" x14ac:dyDescent="0.25">
      <c r="A91" s="25"/>
    </row>
    <row r="92" spans="1:1" x14ac:dyDescent="0.25">
      <c r="A92" s="25"/>
    </row>
    <row r="93" spans="1:1" x14ac:dyDescent="0.25">
      <c r="A93" s="25"/>
    </row>
    <row r="94" spans="1:1" x14ac:dyDescent="0.25">
      <c r="A94" s="23"/>
    </row>
    <row r="95" spans="1:1" x14ac:dyDescent="0.25">
      <c r="A95" s="23"/>
    </row>
    <row r="96" spans="1:1" ht="30" x14ac:dyDescent="0.25">
      <c r="A96" s="24" t="s">
        <v>370</v>
      </c>
    </row>
    <row r="97" spans="1:1" x14ac:dyDescent="0.25">
      <c r="A97" s="14"/>
    </row>
    <row r="98" spans="1:1" x14ac:dyDescent="0.25">
      <c r="A98" s="9"/>
    </row>
    <row r="99" spans="1:1" ht="29.25" x14ac:dyDescent="0.25">
      <c r="A99" s="24" t="s">
        <v>371</v>
      </c>
    </row>
    <row r="100" spans="1:1" x14ac:dyDescent="0.25">
      <c r="A100" s="7"/>
    </row>
    <row r="101" spans="1:1" ht="29.25" x14ac:dyDescent="0.25">
      <c r="A101" s="11" t="s">
        <v>387</v>
      </c>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25"/>
    </row>
    <row r="126" spans="1:1" x14ac:dyDescent="0.25">
      <c r="A126" s="25"/>
    </row>
    <row r="127" spans="1:1" ht="29.25" x14ac:dyDescent="0.25">
      <c r="A127" s="28" t="s">
        <v>372</v>
      </c>
    </row>
    <row r="128" spans="1:1" x14ac:dyDescent="0.25">
      <c r="A128" s="28"/>
    </row>
    <row r="129" spans="1:1" x14ac:dyDescent="0.25">
      <c r="A129" s="28"/>
    </row>
    <row r="130" spans="1:1" x14ac:dyDescent="0.25">
      <c r="A130" s="28"/>
    </row>
    <row r="131" spans="1:1" x14ac:dyDescent="0.25">
      <c r="A131" s="28"/>
    </row>
    <row r="132" spans="1:1" x14ac:dyDescent="0.25">
      <c r="A132" s="28"/>
    </row>
    <row r="133" spans="1:1" x14ac:dyDescent="0.25">
      <c r="A133" s="28"/>
    </row>
    <row r="134" spans="1:1" x14ac:dyDescent="0.25">
      <c r="A134" s="28"/>
    </row>
    <row r="135" spans="1:1" x14ac:dyDescent="0.25">
      <c r="A135" s="28"/>
    </row>
    <row r="136" spans="1:1" x14ac:dyDescent="0.25">
      <c r="A136" s="28"/>
    </row>
    <row r="137" spans="1:1" x14ac:dyDescent="0.25">
      <c r="A137" s="28"/>
    </row>
    <row r="138" spans="1:1" x14ac:dyDescent="0.25">
      <c r="A138" s="28"/>
    </row>
    <row r="139" spans="1:1" x14ac:dyDescent="0.25">
      <c r="A139" s="28"/>
    </row>
    <row r="140" spans="1:1" x14ac:dyDescent="0.25">
      <c r="A140" s="28"/>
    </row>
    <row r="141" spans="1:1" x14ac:dyDescent="0.25">
      <c r="A141" s="28"/>
    </row>
    <row r="142" spans="1:1" x14ac:dyDescent="0.25">
      <c r="A142" s="28"/>
    </row>
    <row r="143" spans="1:1" x14ac:dyDescent="0.25">
      <c r="A143" s="28"/>
    </row>
    <row r="144" spans="1:1" x14ac:dyDescent="0.25">
      <c r="A144" s="28"/>
    </row>
    <row r="145" spans="1:1" x14ac:dyDescent="0.25">
      <c r="A145" s="28"/>
    </row>
    <row r="146" spans="1:1" x14ac:dyDescent="0.25">
      <c r="A146" s="28"/>
    </row>
    <row r="147" spans="1:1" x14ac:dyDescent="0.25">
      <c r="A147" s="28"/>
    </row>
    <row r="148" spans="1:1" x14ac:dyDescent="0.25">
      <c r="A148" s="28"/>
    </row>
    <row r="149" spans="1:1" x14ac:dyDescent="0.25">
      <c r="A149" s="9"/>
    </row>
    <row r="150" spans="1:1" x14ac:dyDescent="0.25">
      <c r="A150" s="9"/>
    </row>
    <row r="151" spans="1:1" x14ac:dyDescent="0.25">
      <c r="A151" s="22" t="s">
        <v>373</v>
      </c>
    </row>
    <row r="152" spans="1:1" x14ac:dyDescent="0.25">
      <c r="A152" s="25"/>
    </row>
    <row r="153" spans="1:1" x14ac:dyDescent="0.25">
      <c r="A153" s="22" t="s">
        <v>374</v>
      </c>
    </row>
    <row r="154" spans="1:1" x14ac:dyDescent="0.25">
      <c r="A154" s="9"/>
    </row>
    <row r="155" spans="1:1" x14ac:dyDescent="0.25">
      <c r="A155" s="9"/>
    </row>
    <row r="156" spans="1:1" x14ac:dyDescent="0.25">
      <c r="A156" s="9"/>
    </row>
    <row r="157" spans="1:1" x14ac:dyDescent="0.25">
      <c r="A157" s="9"/>
    </row>
    <row r="158" spans="1:1" x14ac:dyDescent="0.25">
      <c r="A158" s="9"/>
    </row>
    <row r="159" spans="1:1" x14ac:dyDescent="0.25">
      <c r="A159" s="9"/>
    </row>
    <row r="160" spans="1:1" x14ac:dyDescent="0.25">
      <c r="A160" s="9"/>
    </row>
    <row r="161" spans="1:1" x14ac:dyDescent="0.25">
      <c r="A161" s="9"/>
    </row>
    <row r="162" spans="1:1" x14ac:dyDescent="0.25">
      <c r="A162" s="9"/>
    </row>
    <row r="163" spans="1:1" x14ac:dyDescent="0.25">
      <c r="A163" s="9"/>
    </row>
    <row r="164" spans="1:1" x14ac:dyDescent="0.25">
      <c r="A164" s="9"/>
    </row>
    <row r="165" spans="1:1" x14ac:dyDescent="0.25">
      <c r="A165" s="9"/>
    </row>
    <row r="166" spans="1:1" x14ac:dyDescent="0.25">
      <c r="A166" s="9"/>
    </row>
    <row r="167" spans="1:1" x14ac:dyDescent="0.25">
      <c r="A167" s="9"/>
    </row>
    <row r="168" spans="1:1" x14ac:dyDescent="0.25">
      <c r="A168" s="9"/>
    </row>
    <row r="169" spans="1:1" x14ac:dyDescent="0.25">
      <c r="A169" s="9"/>
    </row>
    <row r="170" spans="1:1" x14ac:dyDescent="0.25">
      <c r="A170" s="9"/>
    </row>
    <row r="171" spans="1:1" x14ac:dyDescent="0.25">
      <c r="A171" s="9"/>
    </row>
    <row r="172" spans="1:1" x14ac:dyDescent="0.25">
      <c r="A172" s="25"/>
    </row>
    <row r="173" spans="1:1" x14ac:dyDescent="0.25">
      <c r="A173" s="22" t="s">
        <v>375</v>
      </c>
    </row>
    <row r="174" spans="1:1" x14ac:dyDescent="0.25">
      <c r="A174" s="25"/>
    </row>
    <row r="175" spans="1:1" x14ac:dyDescent="0.25">
      <c r="A175" s="25"/>
    </row>
    <row r="176" spans="1:1" x14ac:dyDescent="0.25">
      <c r="A176" s="25"/>
    </row>
    <row r="177" spans="1:1" x14ac:dyDescent="0.25">
      <c r="A177" s="25"/>
    </row>
    <row r="178" spans="1:1" x14ac:dyDescent="0.25">
      <c r="A178" s="25"/>
    </row>
    <row r="179" spans="1:1" x14ac:dyDescent="0.25">
      <c r="A179" s="25"/>
    </row>
    <row r="180" spans="1:1" x14ac:dyDescent="0.25">
      <c r="A180" s="25"/>
    </row>
    <row r="181" spans="1:1" x14ac:dyDescent="0.25">
      <c r="A181" s="25"/>
    </row>
    <row r="182" spans="1:1" x14ac:dyDescent="0.25">
      <c r="A182" s="25"/>
    </row>
    <row r="183" spans="1:1" x14ac:dyDescent="0.25">
      <c r="A183" s="25"/>
    </row>
    <row r="184" spans="1:1" x14ac:dyDescent="0.25">
      <c r="A184" s="25"/>
    </row>
    <row r="185" spans="1:1" x14ac:dyDescent="0.25">
      <c r="A185" s="25"/>
    </row>
    <row r="186" spans="1:1" x14ac:dyDescent="0.25">
      <c r="A186" s="25"/>
    </row>
    <row r="187" spans="1:1" x14ac:dyDescent="0.25">
      <c r="A187" s="25"/>
    </row>
    <row r="188" spans="1:1" x14ac:dyDescent="0.25">
      <c r="A188" s="25"/>
    </row>
    <row r="189" spans="1:1" x14ac:dyDescent="0.25">
      <c r="A189" s="25"/>
    </row>
    <row r="190" spans="1:1" x14ac:dyDescent="0.25">
      <c r="A190" s="25"/>
    </row>
    <row r="191" spans="1:1" ht="19.5" customHeight="1" x14ac:dyDescent="0.25">
      <c r="A191" s="9"/>
    </row>
    <row r="192" spans="1:1" x14ac:dyDescent="0.25">
      <c r="A192" s="24" t="s">
        <v>376</v>
      </c>
    </row>
    <row r="193" spans="1:1" x14ac:dyDescent="0.25">
      <c r="A193" s="9"/>
    </row>
    <row r="194" spans="1:1" x14ac:dyDescent="0.25">
      <c r="A194" s="9"/>
    </row>
    <row r="195" spans="1:1" x14ac:dyDescent="0.25">
      <c r="A195" s="9"/>
    </row>
    <row r="196" spans="1:1" x14ac:dyDescent="0.25">
      <c r="A196" s="9"/>
    </row>
    <row r="197" spans="1:1" x14ac:dyDescent="0.25">
      <c r="A197" s="9"/>
    </row>
    <row r="198" spans="1:1" x14ac:dyDescent="0.25">
      <c r="A198" s="9"/>
    </row>
    <row r="199" spans="1:1" x14ac:dyDescent="0.25">
      <c r="A199" s="9"/>
    </row>
    <row r="200" spans="1:1" x14ac:dyDescent="0.25">
      <c r="A200" s="9"/>
    </row>
    <row r="201" spans="1:1" x14ac:dyDescent="0.25">
      <c r="A201" s="9"/>
    </row>
    <row r="202" spans="1:1" x14ac:dyDescent="0.25">
      <c r="A202" s="9"/>
    </row>
    <row r="203" spans="1:1" x14ac:dyDescent="0.25">
      <c r="A203" s="9"/>
    </row>
    <row r="204" spans="1:1" x14ac:dyDescent="0.25">
      <c r="A204" s="9"/>
    </row>
    <row r="205" spans="1:1" x14ac:dyDescent="0.25">
      <c r="A205" s="9"/>
    </row>
    <row r="206" spans="1:1" x14ac:dyDescent="0.25">
      <c r="A206" s="9"/>
    </row>
    <row r="207" spans="1:1" x14ac:dyDescent="0.25">
      <c r="A207" s="9"/>
    </row>
    <row r="208" spans="1:1" x14ac:dyDescent="0.25">
      <c r="A208" s="9"/>
    </row>
    <row r="209" spans="1:1" x14ac:dyDescent="0.25">
      <c r="A209" s="9"/>
    </row>
    <row r="210" spans="1:1" x14ac:dyDescent="0.25">
      <c r="A210" s="9"/>
    </row>
    <row r="211" spans="1:1" x14ac:dyDescent="0.25">
      <c r="A211" s="9"/>
    </row>
    <row r="212" spans="1:1" x14ac:dyDescent="0.25">
      <c r="A212" s="9"/>
    </row>
    <row r="213" spans="1:1" x14ac:dyDescent="0.25">
      <c r="A213" s="25"/>
    </row>
    <row r="214" spans="1:1" x14ac:dyDescent="0.25">
      <c r="A214" s="25"/>
    </row>
    <row r="215" spans="1:1" x14ac:dyDescent="0.25">
      <c r="A215" s="22" t="s">
        <v>377</v>
      </c>
    </row>
    <row r="216" spans="1:1" x14ac:dyDescent="0.25">
      <c r="A216" s="26" t="s">
        <v>378</v>
      </c>
    </row>
    <row r="217" spans="1:1" x14ac:dyDescent="0.25">
      <c r="A217" s="9"/>
    </row>
    <row r="218" spans="1:1" x14ac:dyDescent="0.25">
      <c r="A218" s="25"/>
    </row>
    <row r="219" spans="1:1" x14ac:dyDescent="0.25">
      <c r="A219" s="25"/>
    </row>
    <row r="220" spans="1:1" x14ac:dyDescent="0.25">
      <c r="A220" s="25"/>
    </row>
    <row r="221" spans="1:1" x14ac:dyDescent="0.25">
      <c r="A221" s="25"/>
    </row>
    <row r="222" spans="1:1" x14ac:dyDescent="0.25">
      <c r="A222" s="25"/>
    </row>
    <row r="223" spans="1:1" x14ac:dyDescent="0.25">
      <c r="A223" s="25"/>
    </row>
    <row r="224" spans="1:1" x14ac:dyDescent="0.25">
      <c r="A224" s="25"/>
    </row>
    <row r="225" spans="1:1" x14ac:dyDescent="0.25">
      <c r="A225" s="25"/>
    </row>
    <row r="226" spans="1:1" x14ac:dyDescent="0.25">
      <c r="A226" s="25"/>
    </row>
    <row r="227" spans="1:1" x14ac:dyDescent="0.25">
      <c r="A227" s="22" t="s">
        <v>379</v>
      </c>
    </row>
    <row r="228" spans="1:1" x14ac:dyDescent="0.25">
      <c r="A228" s="14" t="s">
        <v>380</v>
      </c>
    </row>
    <row r="229" spans="1:1" x14ac:dyDescent="0.25">
      <c r="A229" s="22" t="s">
        <v>381</v>
      </c>
    </row>
    <row r="230" spans="1:1" x14ac:dyDescent="0.25">
      <c r="A230" s="14" t="s">
        <v>382</v>
      </c>
    </row>
    <row r="231" spans="1:1" x14ac:dyDescent="0.25">
      <c r="A231" s="22" t="s">
        <v>383</v>
      </c>
    </row>
    <row r="232" spans="1:1" x14ac:dyDescent="0.25">
      <c r="A232" s="22"/>
    </row>
    <row r="233" spans="1:1" x14ac:dyDescent="0.25">
      <c r="A233" s="26" t="s">
        <v>404</v>
      </c>
    </row>
    <row r="234" spans="1:1" x14ac:dyDescent="0.25">
      <c r="A234" s="9"/>
    </row>
    <row r="235" spans="1:1" x14ac:dyDescent="0.25">
      <c r="A235" s="25"/>
    </row>
    <row r="236" spans="1:1" x14ac:dyDescent="0.25">
      <c r="A236" s="25"/>
    </row>
    <row r="237" spans="1:1" x14ac:dyDescent="0.25">
      <c r="A237" s="25"/>
    </row>
    <row r="238" spans="1:1" x14ac:dyDescent="0.25">
      <c r="A238" s="25"/>
    </row>
    <row r="239" spans="1:1" x14ac:dyDescent="0.25">
      <c r="A239" s="25"/>
    </row>
    <row r="240" spans="1:1" x14ac:dyDescent="0.25">
      <c r="A240" s="25"/>
    </row>
    <row r="241" spans="1:1" x14ac:dyDescent="0.25">
      <c r="A241" s="25"/>
    </row>
    <row r="242" spans="1:1" x14ac:dyDescent="0.25">
      <c r="A242" s="25"/>
    </row>
    <row r="243" spans="1:1" x14ac:dyDescent="0.25">
      <c r="A243" s="25"/>
    </row>
    <row r="244" spans="1:1" x14ac:dyDescent="0.25">
      <c r="A244" s="25"/>
    </row>
    <row r="245" spans="1:1" ht="30" x14ac:dyDescent="0.25">
      <c r="A245" s="77" t="s">
        <v>405</v>
      </c>
    </row>
    <row r="246" spans="1:1" x14ac:dyDescent="0.25">
      <c r="A246" s="22" t="s">
        <v>384</v>
      </c>
    </row>
    <row r="247" spans="1:1" x14ac:dyDescent="0.25">
      <c r="A247" s="22" t="s">
        <v>385</v>
      </c>
    </row>
    <row r="248" spans="1:1" x14ac:dyDescent="0.25">
      <c r="A248" s="22" t="s">
        <v>386</v>
      </c>
    </row>
    <row r="249" spans="1:1" x14ac:dyDescent="0.25">
      <c r="A249" s="9"/>
    </row>
    <row r="250" spans="1:1" x14ac:dyDescent="0.25">
      <c r="A250" s="9"/>
    </row>
    <row r="251" spans="1:1" x14ac:dyDescent="0.25">
      <c r="A251" s="9"/>
    </row>
    <row r="252" spans="1:1" x14ac:dyDescent="0.25">
      <c r="A252" s="9"/>
    </row>
    <row r="253" spans="1:1" ht="15.75" thickBot="1" x14ac:dyDescent="0.3">
      <c r="A253" s="2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AE0FA-A7D8-4FA5-976C-95930EA66E35}">
  <dimension ref="A1:D29"/>
  <sheetViews>
    <sheetView topLeftCell="A13" workbookViewId="0">
      <selection activeCell="B29" sqref="B29"/>
    </sheetView>
  </sheetViews>
  <sheetFormatPr baseColWidth="10" defaultColWidth="11.42578125" defaultRowHeight="15" x14ac:dyDescent="0.25"/>
  <cols>
    <col min="1" max="1" width="20.85546875" customWidth="1"/>
    <col min="2" max="2" width="34.140625" bestFit="1" customWidth="1"/>
    <col min="3" max="3" width="18.7109375" bestFit="1" customWidth="1"/>
  </cols>
  <sheetData>
    <row r="1" spans="1:4" s="3" customFormat="1" x14ac:dyDescent="0.25">
      <c r="A1" s="3" t="s">
        <v>4</v>
      </c>
      <c r="B1" s="3" t="s">
        <v>302</v>
      </c>
      <c r="C1" s="3" t="s">
        <v>303</v>
      </c>
      <c r="D1" s="3" t="s">
        <v>304</v>
      </c>
    </row>
    <row r="2" spans="1:4" x14ac:dyDescent="0.25">
      <c r="A2" t="s">
        <v>305</v>
      </c>
      <c r="B2" t="s">
        <v>306</v>
      </c>
      <c r="C2" t="s">
        <v>307</v>
      </c>
      <c r="D2" t="s">
        <v>308</v>
      </c>
    </row>
    <row r="3" spans="1:4" x14ac:dyDescent="0.25">
      <c r="A3" t="s">
        <v>309</v>
      </c>
      <c r="B3" t="s">
        <v>310</v>
      </c>
      <c r="C3" t="s">
        <v>311</v>
      </c>
      <c r="D3" t="s">
        <v>312</v>
      </c>
    </row>
    <row r="4" spans="1:4" x14ac:dyDescent="0.25">
      <c r="A4" t="s">
        <v>313</v>
      </c>
      <c r="B4" t="s">
        <v>314</v>
      </c>
    </row>
    <row r="5" spans="1:4" x14ac:dyDescent="0.25">
      <c r="A5" t="s">
        <v>315</v>
      </c>
      <c r="B5" t="s">
        <v>316</v>
      </c>
    </row>
    <row r="6" spans="1:4" x14ac:dyDescent="0.25">
      <c r="A6" t="s">
        <v>317</v>
      </c>
      <c r="B6" t="s">
        <v>318</v>
      </c>
    </row>
    <row r="7" spans="1:4" x14ac:dyDescent="0.25">
      <c r="B7" t="s">
        <v>319</v>
      </c>
    </row>
    <row r="8" spans="1:4" x14ac:dyDescent="0.25">
      <c r="B8" t="s">
        <v>320</v>
      </c>
    </row>
    <row r="9" spans="1:4" x14ac:dyDescent="0.25">
      <c r="B9" t="s">
        <v>321</v>
      </c>
    </row>
    <row r="10" spans="1:4" x14ac:dyDescent="0.25">
      <c r="B10" t="s">
        <v>322</v>
      </c>
    </row>
    <row r="11" spans="1:4" x14ac:dyDescent="0.25">
      <c r="B11" t="s">
        <v>323</v>
      </c>
    </row>
    <row r="12" spans="1:4" x14ac:dyDescent="0.25">
      <c r="B12" t="s">
        <v>324</v>
      </c>
    </row>
    <row r="13" spans="1:4" x14ac:dyDescent="0.25">
      <c r="B13" t="s">
        <v>325</v>
      </c>
    </row>
    <row r="14" spans="1:4" x14ac:dyDescent="0.25">
      <c r="B14" t="s">
        <v>326</v>
      </c>
    </row>
    <row r="15" spans="1:4" x14ac:dyDescent="0.25">
      <c r="B15" t="s">
        <v>327</v>
      </c>
    </row>
    <row r="16" spans="1:4" x14ac:dyDescent="0.25">
      <c r="B16" t="s">
        <v>328</v>
      </c>
    </row>
    <row r="17" spans="2:2" x14ac:dyDescent="0.25">
      <c r="B17" t="s">
        <v>329</v>
      </c>
    </row>
    <row r="18" spans="2:2" x14ac:dyDescent="0.25">
      <c r="B18" t="s">
        <v>330</v>
      </c>
    </row>
    <row r="19" spans="2:2" x14ac:dyDescent="0.25">
      <c r="B19" t="s">
        <v>331</v>
      </c>
    </row>
    <row r="20" spans="2:2" x14ac:dyDescent="0.25">
      <c r="B20" t="s">
        <v>332</v>
      </c>
    </row>
    <row r="21" spans="2:2" x14ac:dyDescent="0.25">
      <c r="B21" t="s">
        <v>333</v>
      </c>
    </row>
    <row r="22" spans="2:2" x14ac:dyDescent="0.25">
      <c r="B22" t="s">
        <v>334</v>
      </c>
    </row>
    <row r="23" spans="2:2" x14ac:dyDescent="0.25">
      <c r="B23" t="s">
        <v>335</v>
      </c>
    </row>
    <row r="24" spans="2:2" x14ac:dyDescent="0.25">
      <c r="B24" t="s">
        <v>336</v>
      </c>
    </row>
    <row r="25" spans="2:2" x14ac:dyDescent="0.25">
      <c r="B25" t="s">
        <v>337</v>
      </c>
    </row>
    <row r="26" spans="2:2" x14ac:dyDescent="0.25">
      <c r="B26" t="s">
        <v>395</v>
      </c>
    </row>
    <row r="27" spans="2:2" x14ac:dyDescent="0.25">
      <c r="B27" t="s">
        <v>396</v>
      </c>
    </row>
    <row r="28" spans="2:2" ht="15.75" x14ac:dyDescent="0.25">
      <c r="B28" s="76" t="s">
        <v>402</v>
      </c>
    </row>
    <row r="29" spans="2:2" x14ac:dyDescent="0.25">
      <c r="B29" t="s">
        <v>338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9227288107CFF41977B4319F2CF9A97" ma:contentTypeVersion="14" ma:contentTypeDescription="Crear nuevo documento." ma:contentTypeScope="" ma:versionID="b810ad892f738cb537fd0552aec6f6df">
  <xsd:schema xmlns:xsd="http://www.w3.org/2001/XMLSchema" xmlns:xs="http://www.w3.org/2001/XMLSchema" xmlns:p="http://schemas.microsoft.com/office/2006/metadata/properties" xmlns:ns2="9a3217a0-10cf-4104-aebe-6ce1db10c0c0" xmlns:ns3="a480c3ab-7dbd-44ef-92f2-39c9057ea652" targetNamespace="http://schemas.microsoft.com/office/2006/metadata/properties" ma:root="true" ma:fieldsID="9f8ebd134eddb494bedac81a091e25e0" ns2:_="" ns3:_="">
    <xsd:import namespace="9a3217a0-10cf-4104-aebe-6ce1db10c0c0"/>
    <xsd:import namespace="a480c3ab-7dbd-44ef-92f2-39c9057ea6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3217a0-10cf-4104-aebe-6ce1db10c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80c3ab-7dbd-44ef-92f2-39c9057ea65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098b70de-73e0-44c6-827c-9b78dc3caa40}" ma:internalName="TaxCatchAll" ma:showField="CatchAllData" ma:web="a480c3ab-7dbd-44ef-92f2-39c9057ea6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a3217a0-10cf-4104-aebe-6ce1db10c0c0">
      <Terms xmlns="http://schemas.microsoft.com/office/infopath/2007/PartnerControls"/>
    </lcf76f155ced4ddcb4097134ff3c332f>
    <TaxCatchAll xmlns="a480c3ab-7dbd-44ef-92f2-39c9057ea652" xsi:nil="true"/>
  </documentManagement>
</p:properties>
</file>

<file path=customXml/itemProps1.xml><?xml version="1.0" encoding="utf-8"?>
<ds:datastoreItem xmlns:ds="http://schemas.openxmlformats.org/officeDocument/2006/customXml" ds:itemID="{F19CF4E8-B7C0-4966-A1D4-E6717EC0CD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3217a0-10cf-4104-aebe-6ce1db10c0c0"/>
    <ds:schemaRef ds:uri="a480c3ab-7dbd-44ef-92f2-39c9057ea6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314955-1421-43E2-BFBC-E9D82526D46B}">
  <ds:schemaRefs>
    <ds:schemaRef ds:uri="http://schemas.microsoft.com/sharepoint/v3/contenttype/forms"/>
  </ds:schemaRefs>
</ds:datastoreItem>
</file>

<file path=customXml/itemProps3.xml><?xml version="1.0" encoding="utf-8"?>
<ds:datastoreItem xmlns:ds="http://schemas.openxmlformats.org/officeDocument/2006/customXml" ds:itemID="{48A2A1BE-6B53-4D0D-8C18-2121178F7A5A}">
  <ds:schemaRefs>
    <ds:schemaRef ds:uri="http://schemas.microsoft.com/office/2006/metadata/properties"/>
    <ds:schemaRef ds:uri="http://schemas.microsoft.com/office/infopath/2007/PartnerControls"/>
    <ds:schemaRef ds:uri="9a3217a0-10cf-4104-aebe-6ce1db10c0c0"/>
    <ds:schemaRef ds:uri="a480c3ab-7dbd-44ef-92f2-39c9057ea6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CERTIFICADO</vt:lpstr>
      <vt:lpstr>INSTRUCCIONES</vt:lpstr>
      <vt:lpstr>listas desplegables</vt:lpstr>
      <vt:lpstr>INSTRUCCIONES!_Int_hKmNw31o</vt:lpstr>
      <vt:lpstr>CERTIFICADO!Área_de_impresión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 Angela Blanco Valero</dc:creator>
  <cp:keywords/>
  <dc:description/>
  <cp:lastModifiedBy>Viviana Jhaneth Naranjo López</cp:lastModifiedBy>
  <cp:revision/>
  <cp:lastPrinted>2025-06-24T21:31:01Z</cp:lastPrinted>
  <dcterms:created xsi:type="dcterms:W3CDTF">2024-05-21T13:07:16Z</dcterms:created>
  <dcterms:modified xsi:type="dcterms:W3CDTF">2025-07-04T00:03:11Z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0x010100B9227288107CFF41977B4319F2CF9A97</vt:lpwstr>
  </property>
</Properties>
</file>